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OMPUTOS 2\Desktop\comparacion de precios-club de pescadoes-parque de la javilla\"/>
    </mc:Choice>
  </mc:AlternateContent>
  <bookViews>
    <workbookView xWindow="0" yWindow="0" windowWidth="25200" windowHeight="11880" tabRatio="891"/>
  </bookViews>
  <sheets>
    <sheet name="VOLUMETRIA" sheetId="78" r:id="rId1"/>
  </sheets>
  <definedNames>
    <definedName name="_xlnm.Print_Area" localSheetId="0">VOLUMETRIA!$E$11:$K$136</definedName>
  </definedNames>
  <calcPr calcId="162913"/>
</workbook>
</file>

<file path=xl/calcChain.xml><?xml version="1.0" encoding="utf-8"?>
<calcChain xmlns="http://schemas.openxmlformats.org/spreadsheetml/2006/main">
  <c r="J10" i="78" l="1"/>
  <c r="I95" i="78"/>
  <c r="J97" i="78" s="1"/>
  <c r="I89" i="78"/>
  <c r="I17" i="78"/>
  <c r="I18" i="78"/>
  <c r="I28" i="78" l="1"/>
  <c r="I43" i="78" l="1"/>
  <c r="I88" i="78"/>
  <c r="I87" i="78"/>
  <c r="I86" i="78"/>
  <c r="I85" i="78"/>
  <c r="I84" i="78"/>
  <c r="I79" i="78"/>
  <c r="I78" i="78"/>
  <c r="I77" i="78"/>
  <c r="I76" i="78"/>
  <c r="I75" i="78"/>
  <c r="I73" i="78"/>
  <c r="I72" i="78"/>
  <c r="I71" i="78"/>
  <c r="I66" i="78"/>
  <c r="I65" i="78"/>
  <c r="I64" i="78"/>
  <c r="I63" i="78"/>
  <c r="I62" i="78"/>
  <c r="I61" i="78"/>
  <c r="I60" i="78"/>
  <c r="I55" i="78"/>
  <c r="I54" i="78"/>
  <c r="I48" i="78"/>
  <c r="I47" i="78"/>
  <c r="I46" i="78"/>
  <c r="I45" i="78"/>
  <c r="I44" i="78"/>
  <c r="I39" i="78"/>
  <c r="I38" i="78"/>
  <c r="I37" i="78"/>
  <c r="I33" i="78"/>
  <c r="I32" i="78"/>
  <c r="I31" i="78"/>
  <c r="I30" i="78"/>
  <c r="I29" i="78"/>
  <c r="I27" i="78"/>
  <c r="I23" i="78"/>
  <c r="I22" i="78"/>
  <c r="I16" i="78"/>
  <c r="I15" i="78"/>
  <c r="I14" i="78"/>
  <c r="J19" i="78" l="1"/>
  <c r="J81" i="78"/>
  <c r="J91" i="78"/>
  <c r="J24" i="78"/>
  <c r="J34" i="78"/>
  <c r="J40" i="78"/>
  <c r="J56" i="78"/>
  <c r="J68" i="78"/>
  <c r="J50" i="78"/>
  <c r="I99" i="78"/>
  <c r="I102" i="78" s="1"/>
  <c r="J99" i="78" l="1"/>
  <c r="I103" i="78"/>
  <c r="I108" i="78" l="1"/>
  <c r="I114" i="78"/>
  <c r="I104" i="78"/>
  <c r="I106" i="78"/>
  <c r="I105" i="78"/>
  <c r="I107" i="78"/>
  <c r="I111" i="78" l="1"/>
  <c r="I113" i="78" s="1"/>
</calcChain>
</file>

<file path=xl/sharedStrings.xml><?xml version="1.0" encoding="utf-8"?>
<sst xmlns="http://schemas.openxmlformats.org/spreadsheetml/2006/main" count="126" uniqueCount="82">
  <si>
    <t>Cant.</t>
  </si>
  <si>
    <t>#</t>
  </si>
  <si>
    <t>Unit.</t>
  </si>
  <si>
    <t>UND</t>
  </si>
  <si>
    <t>Concepto</t>
  </si>
  <si>
    <t>Notas:</t>
  </si>
  <si>
    <t>Total $</t>
  </si>
  <si>
    <t>M2</t>
  </si>
  <si>
    <t>M3</t>
  </si>
  <si>
    <t>Hormigón Armado</t>
  </si>
  <si>
    <t>Trabajos Preliminares</t>
  </si>
  <si>
    <t>Excavaciones</t>
  </si>
  <si>
    <t>Muro de block</t>
  </si>
  <si>
    <t>Dinteles de puertas</t>
  </si>
  <si>
    <t xml:space="preserve">Cantos </t>
  </si>
  <si>
    <t>Mocheta</t>
  </si>
  <si>
    <t>Ml</t>
  </si>
  <si>
    <t>Pintura</t>
  </si>
  <si>
    <t>Terminación de superficies</t>
  </si>
  <si>
    <t>Chapapote</t>
  </si>
  <si>
    <t>Instalaciones electricas</t>
  </si>
  <si>
    <t>Luces exterior</t>
  </si>
  <si>
    <t>Luces Cenitales</t>
  </si>
  <si>
    <t>Interruptores Dobles</t>
  </si>
  <si>
    <t>Toma Corrientes 220</t>
  </si>
  <si>
    <t>Toma Corrientes 110</t>
  </si>
  <si>
    <t>Salidas Data</t>
  </si>
  <si>
    <t>Cajas de Brakers 6 circuitos</t>
  </si>
  <si>
    <t>Instalaciones Sanitarias</t>
  </si>
  <si>
    <t xml:space="preserve">Lava Manos </t>
  </si>
  <si>
    <t>Inidoros blanco</t>
  </si>
  <si>
    <t>Trampa de Inspección</t>
  </si>
  <si>
    <t>Vertedero Para limpieza</t>
  </si>
  <si>
    <t>Meseta granito Para Baño y Gabinete Aluminio</t>
  </si>
  <si>
    <t xml:space="preserve">Desagues de Piso </t>
  </si>
  <si>
    <t xml:space="preserve">Tuberias 4" drenaje y excavaciones </t>
  </si>
  <si>
    <t>Tuberias 3/4" y Piezas Abastecimiento de agua</t>
  </si>
  <si>
    <t>Micelaneos</t>
  </si>
  <si>
    <t>P2</t>
  </si>
  <si>
    <t>Total:</t>
  </si>
  <si>
    <t>Costos indirectos</t>
  </si>
  <si>
    <t>DIRECCION TECNICA</t>
  </si>
  <si>
    <t>ITBIS</t>
  </si>
  <si>
    <t>GASTOS ADMINISTRATIVOS</t>
  </si>
  <si>
    <t>TRANSPORTE</t>
  </si>
  <si>
    <t>SEGURO Y FIANZA</t>
  </si>
  <si>
    <t>LEY - 686 (Fondo de Pensiones)</t>
  </si>
  <si>
    <t>CODIA</t>
  </si>
  <si>
    <t>%</t>
  </si>
  <si>
    <t>Total General:</t>
  </si>
  <si>
    <t>Empañete de muros 3cm</t>
  </si>
  <si>
    <t>Fraguache para muros</t>
  </si>
  <si>
    <t>IMPREVISTOS (Previa Autorizacion)</t>
  </si>
  <si>
    <t>Limpieza y Reconocimiento del area trabajo</t>
  </si>
  <si>
    <t>Letrero En Obra</t>
  </si>
  <si>
    <t>Replanteo Modulo</t>
  </si>
  <si>
    <t>Replanteo Muelle</t>
  </si>
  <si>
    <t>PA</t>
  </si>
  <si>
    <t>Excavaciones En Arena Para Pichones Columnas 22 Und</t>
  </si>
  <si>
    <t>Zapata Pichones De Columnas En Modulo</t>
  </si>
  <si>
    <t>Columnas Redonda D=60cm 22Und</t>
  </si>
  <si>
    <t>Vigas de Carga Modulo + Deck Madera</t>
  </si>
  <si>
    <t>Losa Armada de piso</t>
  </si>
  <si>
    <t>P.U</t>
  </si>
  <si>
    <t>Columnas 9 Und</t>
  </si>
  <si>
    <t xml:space="preserve">Vigas De Amarre Perimetral </t>
  </si>
  <si>
    <t xml:space="preserve">Muro de block 6" </t>
  </si>
  <si>
    <t>Pisos Pulido</t>
  </si>
  <si>
    <t>Pintura Especial Anti-Corrosiva</t>
  </si>
  <si>
    <t>Fregadero</t>
  </si>
  <si>
    <t>Pergolado En Madera</t>
  </si>
  <si>
    <t>Deck Madera Terrazas</t>
  </si>
  <si>
    <t>Ventanas Aluminio y Vidrio</t>
  </si>
  <si>
    <t>ML</t>
  </si>
  <si>
    <t>Techo Aluzinc</t>
  </si>
  <si>
    <t>Puertas Madera</t>
  </si>
  <si>
    <t>Jardineria</t>
  </si>
  <si>
    <t>Muelle</t>
  </si>
  <si>
    <t>Construccion 28 ML De Muelle En Hormigon y Madera</t>
  </si>
  <si>
    <t>FECHA</t>
  </si>
  <si>
    <t xml:space="preserve">
PROYECTO LAS YOLAS, MUELLE DE PESCADORES  PTO. PTA
 ANEXO 1 (VOLUMETRIA)
</t>
  </si>
  <si>
    <r>
      <rPr>
        <b/>
        <sz val="10"/>
        <rFont val="Arial"/>
        <family val="2"/>
      </rPr>
      <t>UBICABION:</t>
    </r>
    <r>
      <rPr>
        <sz val="10"/>
        <rFont val="Arial"/>
        <family val="2"/>
      </rPr>
      <t xml:space="preserve">  AV. GREGORIO LUPERON (MALECON)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</si>
</sst>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[$€]* #,##0.00_);_([$€]* \(#,##0.00\);_([$€]* &quot;-&quot;??_);_(@_)"/>
    <numFmt numFmtId="167" formatCode="_(* #,##0\ &quot;pta&quot;_);_(* \(#,##0\ &quot;pta&quot;\);_(* &quot;-&quot;??\ &quot;pta&quot;_);_(@_)"/>
    <numFmt numFmtId="168" formatCode="_-* #,##0.00\ _p_t_a_-;\-* #,##0.00\ _p_t_a_-;_-* &quot;-&quot;??\ _p_t_a_-;_-@_-"/>
  </numFmts>
  <fonts count="15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Trebuchet MS"/>
      <family val="2"/>
    </font>
    <font>
      <u/>
      <sz val="12"/>
      <color theme="11"/>
      <name val="Calibri"/>
      <family val="2"/>
      <scheme val="minor"/>
    </font>
    <font>
      <sz val="12"/>
      <color indexed="8"/>
      <name val="Trebuchet MS"/>
      <family val="2"/>
    </font>
    <font>
      <b/>
      <sz val="12"/>
      <name val="Trebuchet MS"/>
      <family val="2"/>
    </font>
    <font>
      <sz val="12"/>
      <name val="Arial"/>
      <family val="2"/>
    </font>
    <font>
      <b/>
      <sz val="14"/>
      <name val="Trebuchet MS"/>
      <family val="2"/>
    </font>
    <font>
      <sz val="14"/>
      <name val="Trebuchet MS"/>
      <family val="2"/>
    </font>
    <font>
      <b/>
      <sz val="12"/>
      <color indexed="8"/>
      <name val="Trebuchet MS"/>
      <family val="2"/>
    </font>
    <font>
      <sz val="12"/>
      <color rgb="FFFF0000"/>
      <name val="Trebuchet MS"/>
      <family val="2"/>
    </font>
    <font>
      <b/>
      <sz val="10"/>
      <name val="Arial"/>
      <family val="2"/>
    </font>
    <font>
      <u val="singleAccounting"/>
      <sz val="12"/>
      <color indexed="8"/>
      <name val="Trebuchet MS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4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1" applyFill="1"/>
    <xf numFmtId="0" fontId="2" fillId="3" borderId="0" xfId="1" applyNumberFormat="1" applyFont="1" applyFill="1" applyBorder="1" applyAlignment="1"/>
    <xf numFmtId="0" fontId="2" fillId="2" borderId="0" xfId="1" applyFill="1" applyAlignment="1">
      <alignment horizontal="left"/>
    </xf>
    <xf numFmtId="0" fontId="2" fillId="3" borderId="0" xfId="1" applyNumberFormat="1" applyFont="1" applyFill="1" applyBorder="1" applyAlignment="1">
      <alignment horizontal="left"/>
    </xf>
    <xf numFmtId="168" fontId="5" fillId="4" borderId="3" xfId="6" applyFont="1" applyFill="1" applyBorder="1" applyAlignment="1">
      <alignment horizontal="left"/>
    </xf>
    <xf numFmtId="0" fontId="7" fillId="2" borderId="0" xfId="1" applyFont="1" applyFill="1"/>
    <xf numFmtId="0" fontId="7" fillId="3" borderId="0" xfId="1" applyFont="1" applyFill="1" applyBorder="1"/>
    <xf numFmtId="0" fontId="6" fillId="5" borderId="4" xfId="1" applyFont="1" applyFill="1" applyBorder="1" applyAlignment="1">
      <alignment horizontal="center"/>
    </xf>
    <xf numFmtId="0" fontId="2" fillId="3" borderId="0" xfId="1" applyNumberFormat="1" applyFont="1" applyFill="1" applyBorder="1" applyAlignment="1">
      <alignment horizontal="center"/>
    </xf>
    <xf numFmtId="49" fontId="5" fillId="4" borderId="3" xfId="6" applyNumberFormat="1" applyFont="1" applyFill="1" applyBorder="1" applyAlignment="1">
      <alignment horizontal="center"/>
    </xf>
    <xf numFmtId="0" fontId="2" fillId="2" borderId="0" xfId="1" applyFill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9" fontId="6" fillId="5" borderId="4" xfId="1" applyNumberFormat="1" applyFont="1" applyFill="1" applyBorder="1" applyAlignment="1">
      <alignment horizontal="center"/>
    </xf>
    <xf numFmtId="165" fontId="8" fillId="3" borderId="0" xfId="1" applyNumberFormat="1" applyFont="1" applyFill="1" applyBorder="1" applyAlignment="1">
      <alignment horizontal="center"/>
    </xf>
    <xf numFmtId="168" fontId="10" fillId="4" borderId="3" xfId="6" applyFont="1" applyFill="1" applyBorder="1" applyAlignment="1">
      <alignment horizontal="left"/>
    </xf>
    <xf numFmtId="0" fontId="6" fillId="5" borderId="1" xfId="1" applyNumberFormat="1" applyFont="1" applyFill="1" applyBorder="1" applyAlignment="1">
      <alignment horizontal="center"/>
    </xf>
    <xf numFmtId="0" fontId="3" fillId="3" borderId="2" xfId="1" applyNumberFormat="1" applyFont="1" applyFill="1" applyBorder="1" applyAlignment="1">
      <alignment horizontal="center"/>
    </xf>
    <xf numFmtId="0" fontId="5" fillId="4" borderId="3" xfId="6" applyNumberFormat="1" applyFont="1" applyFill="1" applyBorder="1" applyAlignment="1">
      <alignment horizontal="center"/>
    </xf>
    <xf numFmtId="0" fontId="3" fillId="3" borderId="0" xfId="1" applyNumberFormat="1" applyFont="1" applyFill="1" applyBorder="1" applyAlignment="1">
      <alignment horizontal="center"/>
    </xf>
    <xf numFmtId="0" fontId="2" fillId="2" borderId="0" xfId="1" applyNumberFormat="1" applyFill="1" applyAlignment="1">
      <alignment horizontal="center"/>
    </xf>
    <xf numFmtId="0" fontId="5" fillId="4" borderId="0" xfId="6" applyNumberFormat="1" applyFont="1" applyFill="1" applyBorder="1" applyAlignment="1">
      <alignment horizontal="center"/>
    </xf>
    <xf numFmtId="168" fontId="5" fillId="4" borderId="0" xfId="6" applyFont="1" applyFill="1" applyBorder="1" applyAlignment="1">
      <alignment horizontal="left"/>
    </xf>
    <xf numFmtId="49" fontId="5" fillId="4" borderId="0" xfId="6" applyNumberFormat="1" applyFont="1" applyFill="1" applyBorder="1" applyAlignment="1">
      <alignment horizontal="center"/>
    </xf>
    <xf numFmtId="2" fontId="5" fillId="4" borderId="0" xfId="6" applyNumberFormat="1" applyFont="1" applyFill="1" applyBorder="1" applyAlignment="1">
      <alignment horizontal="center"/>
    </xf>
    <xf numFmtId="165" fontId="9" fillId="3" borderId="0" xfId="1" applyNumberFormat="1" applyFont="1" applyFill="1" applyBorder="1" applyAlignment="1">
      <alignment horizontal="center"/>
    </xf>
    <xf numFmtId="165" fontId="3" fillId="3" borderId="0" xfId="1" applyNumberFormat="1" applyFont="1" applyFill="1" applyBorder="1" applyAlignment="1">
      <alignment horizontal="center"/>
    </xf>
    <xf numFmtId="16" fontId="2" fillId="3" borderId="0" xfId="1" applyNumberFormat="1" applyFont="1" applyFill="1" applyBorder="1" applyAlignment="1"/>
    <xf numFmtId="0" fontId="6" fillId="5" borderId="5" xfId="1" applyFont="1" applyFill="1" applyBorder="1" applyAlignment="1">
      <alignment horizontal="center"/>
    </xf>
    <xf numFmtId="0" fontId="6" fillId="5" borderId="6" xfId="1" applyFont="1" applyFill="1" applyBorder="1" applyAlignment="1">
      <alignment horizontal="center"/>
    </xf>
    <xf numFmtId="168" fontId="11" fillId="4" borderId="3" xfId="6" applyFont="1" applyFill="1" applyBorder="1" applyAlignment="1">
      <alignment horizontal="left"/>
    </xf>
    <xf numFmtId="168" fontId="5" fillId="4" borderId="4" xfId="6" applyFont="1" applyFill="1" applyBorder="1" applyAlignment="1">
      <alignment horizontal="left"/>
    </xf>
    <xf numFmtId="0" fontId="2" fillId="0" borderId="0" xfId="1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2" fontId="5" fillId="0" borderId="3" xfId="6" applyNumberFormat="1" applyFont="1" applyFill="1" applyBorder="1" applyAlignment="1">
      <alignment horizontal="center"/>
    </xf>
    <xf numFmtId="2" fontId="5" fillId="0" borderId="0" xfId="6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left"/>
    </xf>
    <xf numFmtId="0" fontId="0" fillId="0" borderId="0" xfId="0" applyFill="1"/>
    <xf numFmtId="0" fontId="0" fillId="0" borderId="1" xfId="0" applyFill="1" applyBorder="1"/>
    <xf numFmtId="0" fontId="3" fillId="0" borderId="0" xfId="1" applyFont="1" applyFill="1" applyBorder="1" applyAlignment="1">
      <alignment horizontal="center"/>
    </xf>
    <xf numFmtId="0" fontId="7" fillId="0" borderId="0" xfId="1" applyFont="1" applyFill="1" applyBorder="1"/>
    <xf numFmtId="0" fontId="2" fillId="0" borderId="0" xfId="1" applyFill="1" applyAlignment="1">
      <alignment horizontal="center"/>
    </xf>
    <xf numFmtId="14" fontId="2" fillId="3" borderId="0" xfId="1" applyNumberFormat="1" applyFont="1" applyFill="1" applyBorder="1" applyAlignment="1"/>
    <xf numFmtId="0" fontId="12" fillId="3" borderId="0" xfId="1" applyNumberFormat="1" applyFont="1" applyFill="1" applyBorder="1" applyAlignment="1">
      <alignment horizontal="center"/>
    </xf>
    <xf numFmtId="0" fontId="7" fillId="3" borderId="0" xfId="1" applyFont="1" applyFill="1" applyBorder="1" applyAlignment="1">
      <alignment vertical="center"/>
    </xf>
    <xf numFmtId="168" fontId="13" fillId="4" borderId="0" xfId="6" applyFont="1" applyFill="1" applyBorder="1" applyAlignment="1">
      <alignment horizontal="center"/>
    </xf>
    <xf numFmtId="0" fontId="14" fillId="3" borderId="1" xfId="1" applyNumberFormat="1" applyFont="1" applyFill="1" applyBorder="1" applyAlignment="1">
      <alignment horizontal="center" vertical="center" wrapText="1"/>
    </xf>
  </cellXfs>
  <cellStyles count="224">
    <cellStyle name="Euro" xfId="4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1" builtinId="9" hidden="1"/>
    <cellStyle name="Hipervínculo visitado" xfId="219" builtinId="9" hidden="1"/>
    <cellStyle name="Hipervínculo visitado" xfId="217" builtinId="9" hidden="1"/>
    <cellStyle name="Hipervínculo visitado" xfId="215" builtinId="9" hidden="1"/>
    <cellStyle name="Hipervínculo visitado" xfId="213" builtinId="9" hidden="1"/>
    <cellStyle name="Hipervínculo visitado" xfId="211" builtinId="9" hidden="1"/>
    <cellStyle name="Hipervínculo visitado" xfId="209" builtinId="9" hidden="1"/>
    <cellStyle name="Hipervínculo visitado" xfId="207" builtinId="9" hidden="1"/>
    <cellStyle name="Hipervínculo visitado" xfId="205" builtinId="9" hidden="1"/>
    <cellStyle name="Hipervínculo visitado" xfId="203" builtinId="9" hidden="1"/>
    <cellStyle name="Hipervínculo visitado" xfId="201" builtinId="9" hidden="1"/>
    <cellStyle name="Hipervínculo visitado" xfId="199" builtinId="9" hidden="1"/>
    <cellStyle name="Hipervínculo visitado" xfId="197" builtinId="9" hidden="1"/>
    <cellStyle name="Hipervínculo visitado" xfId="195" builtinId="9" hidden="1"/>
    <cellStyle name="Hipervínculo visitado" xfId="193" builtinId="9" hidden="1"/>
    <cellStyle name="Hipervínculo visitado" xfId="191" builtinId="9" hidden="1"/>
    <cellStyle name="Hipervínculo visitado" xfId="189" builtinId="9" hidden="1"/>
    <cellStyle name="Hipervínculo visitado" xfId="187" builtinId="9" hidden="1"/>
    <cellStyle name="Hipervínculo visitado" xfId="185" builtinId="9" hidden="1"/>
    <cellStyle name="Hipervínculo visitado" xfId="183" builtinId="9" hidden="1"/>
    <cellStyle name="Hipervínculo visitado" xfId="181" builtinId="9" hidden="1"/>
    <cellStyle name="Hipervínculo visitado" xfId="179" builtinId="9" hidden="1"/>
    <cellStyle name="Hipervínculo visitado" xfId="177" builtinId="9" hidden="1"/>
    <cellStyle name="Hipervínculo visitado" xfId="175" builtinId="9" hidden="1"/>
    <cellStyle name="Hipervínculo visitado" xfId="173" builtinId="9" hidden="1"/>
    <cellStyle name="Hipervínculo visitado" xfId="171" builtinId="9" hidden="1"/>
    <cellStyle name="Hipervínculo visitado" xfId="169" builtinId="9" hidden="1"/>
    <cellStyle name="Hipervínculo visitado" xfId="167" builtinId="9" hidden="1"/>
    <cellStyle name="Hipervínculo visitado" xfId="165" builtinId="9" hidden="1"/>
    <cellStyle name="Hipervínculo visitado" xfId="163" builtinId="9" hidden="1"/>
    <cellStyle name="Hipervínculo visitado" xfId="161" builtinId="9" hidden="1"/>
    <cellStyle name="Hipervínculo visitado" xfId="159" builtinId="9" hidden="1"/>
    <cellStyle name="Hipervínculo visitado" xfId="157" builtinId="9" hidden="1"/>
    <cellStyle name="Hipervínculo visitado" xfId="155" builtinId="9" hidden="1"/>
    <cellStyle name="Hipervínculo visitado" xfId="153" builtinId="9" hidden="1"/>
    <cellStyle name="Hipervínculo visitado" xfId="151" builtinId="9" hidden="1"/>
    <cellStyle name="Hipervínculo visitado" xfId="149" builtinId="9" hidden="1"/>
    <cellStyle name="Hipervínculo visitado" xfId="147" builtinId="9" hidden="1"/>
    <cellStyle name="Hipervínculo visitado" xfId="145" builtinId="9" hidden="1"/>
    <cellStyle name="Hipervínculo visitado" xfId="143" builtinId="9" hidden="1"/>
    <cellStyle name="Hipervínculo visitado" xfId="141" builtinId="9" hidden="1"/>
    <cellStyle name="Hipervínculo visitado" xfId="139" builtinId="9" hidden="1"/>
    <cellStyle name="Hipervínculo visitado" xfId="137" builtinId="9" hidden="1"/>
    <cellStyle name="Hipervínculo visitado" xfId="135" builtinId="9" hidden="1"/>
    <cellStyle name="Hipervínculo visitado" xfId="133" builtinId="9" hidden="1"/>
    <cellStyle name="Hipervínculo visitado" xfId="131" builtinId="9" hidden="1"/>
    <cellStyle name="Hipervínculo visitado" xfId="129" builtinId="9" hidden="1"/>
    <cellStyle name="Hipervínculo visitado" xfId="127" builtinId="9" hidden="1"/>
    <cellStyle name="Hipervínculo visitado" xfId="125" builtinId="9" hidden="1"/>
    <cellStyle name="Hipervínculo visitado" xfId="123" builtinId="9" hidden="1"/>
    <cellStyle name="Hipervínculo visitado" xfId="121" builtinId="9" hidden="1"/>
    <cellStyle name="Hipervínculo visitado" xfId="119" builtinId="9" hidden="1"/>
    <cellStyle name="Hipervínculo visitado" xfId="117" builtinId="9" hidden="1"/>
    <cellStyle name="Hipervínculo visitado" xfId="115" builtinId="9" hidden="1"/>
    <cellStyle name="Hipervínculo visitado" xfId="113" builtinId="9" hidden="1"/>
    <cellStyle name="Hipervínculo visitado" xfId="111" builtinId="9" hidden="1"/>
    <cellStyle name="Hipervínculo visitado" xfId="109" builtinId="9" hidden="1"/>
    <cellStyle name="Hipervínculo visitado" xfId="107" builtinId="9" hidden="1"/>
    <cellStyle name="Hipervínculo visitado" xfId="105" builtinId="9" hidden="1"/>
    <cellStyle name="Hipervínculo visitado" xfId="103" builtinId="9" hidden="1"/>
    <cellStyle name="Hipervínculo visitado" xfId="101" builtinId="9" hidden="1"/>
    <cellStyle name="Hipervínculo visitado" xfId="99" builtinId="9" hidden="1"/>
    <cellStyle name="Hipervínculo visitado" xfId="97" builtinId="9" hidden="1"/>
    <cellStyle name="Hipervínculo visitado" xfId="95" builtinId="9" hidden="1"/>
    <cellStyle name="Hipervínculo visitado" xfId="93" builtinId="9" hidden="1"/>
    <cellStyle name="Hipervínculo visitado" xfId="91" builtinId="9" hidden="1"/>
    <cellStyle name="Hipervínculo visitado" xfId="89" builtinId="9" hidden="1"/>
    <cellStyle name="Hipervínculo visitado" xfId="87" builtinId="9" hidden="1"/>
    <cellStyle name="Hipervínculo visitado" xfId="85" builtinId="9" hidden="1"/>
    <cellStyle name="Hipervínculo visitado" xfId="83" builtinId="9" hidden="1"/>
    <cellStyle name="Hipervínculo visitado" xfId="81" builtinId="9" hidden="1"/>
    <cellStyle name="Hipervínculo visitado" xfId="79" builtinId="9" hidden="1"/>
    <cellStyle name="Hipervínculo visitado" xfId="77" builtinId="9" hidden="1"/>
    <cellStyle name="Hipervínculo visitado" xfId="75" builtinId="9" hidden="1"/>
    <cellStyle name="Hipervínculo visitado" xfId="73" builtinId="9" hidden="1"/>
    <cellStyle name="Hipervínculo visitado" xfId="71" builtinId="9" hidden="1"/>
    <cellStyle name="Hipervínculo visitado" xfId="69" builtinId="9" hidden="1"/>
    <cellStyle name="Hipervínculo visitado" xfId="67" builtinId="9" hidden="1"/>
    <cellStyle name="Hipervínculo visitado" xfId="65" builtinId="9" hidden="1"/>
    <cellStyle name="Hipervínculo visitado" xfId="63" builtinId="9" hidden="1"/>
    <cellStyle name="Hipervínculo visitado" xfId="61" builtinId="9" hidden="1"/>
    <cellStyle name="Hipervínculo visitado" xfId="59" builtinId="9" hidden="1"/>
    <cellStyle name="Hipervínculo visitado" xfId="57" builtinId="9" hidden="1"/>
    <cellStyle name="Hipervínculo visitado" xfId="55" builtinId="9" hidden="1"/>
    <cellStyle name="Hipervínculo visitado" xfId="53" builtinId="9" hidden="1"/>
    <cellStyle name="Hipervínculo visitado" xfId="51" builtinId="9" hidden="1"/>
    <cellStyle name="Hipervínculo visitado" xfId="49" builtinId="9" hidden="1"/>
    <cellStyle name="Hipervínculo visitado" xfId="47" builtinId="9" hidden="1"/>
    <cellStyle name="Hipervínculo visitado" xfId="45" builtinId="9" hidden="1"/>
    <cellStyle name="Hipervínculo visitado" xfId="43" builtinId="9" hidden="1"/>
    <cellStyle name="Hipervínculo visitado" xfId="41" builtinId="9" hidden="1"/>
    <cellStyle name="Hipervínculo visitado" xfId="39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8" builtinId="9" hidden="1"/>
    <cellStyle name="Hipervínculo visitado" xfId="37" builtinId="9" hidden="1"/>
    <cellStyle name="Hipervínculo visitado" xfId="33" builtinId="9" hidden="1"/>
    <cellStyle name="Hipervínculo visitado" xfId="29" builtinId="9" hidden="1"/>
    <cellStyle name="Hipervínculo visitado" xfId="25" builtinId="9" hidden="1"/>
    <cellStyle name="Hipervínculo visitado" xfId="21" builtinId="9" hidden="1"/>
    <cellStyle name="Hipervínculo visitado" xfId="17" builtinId="9" hidden="1"/>
    <cellStyle name="Hipervínculo visitado" xfId="11" builtinId="9" hidden="1"/>
    <cellStyle name="Hipervínculo visitado" xfId="12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3" builtinId="9" hidden="1"/>
    <cellStyle name="Hipervínculo visitado" xfId="9" builtinId="9" hidden="1"/>
    <cellStyle name="Hipervínculo visitado" xfId="10" builtinId="9" hidden="1"/>
    <cellStyle name="Hipervínculo visitado" xfId="8" builtinId="9" hidden="1"/>
    <cellStyle name="Hipervínculo visitado" xfId="7" builtinId="9" hidden="1"/>
    <cellStyle name="Millares 2" xfId="3"/>
    <cellStyle name="Millares_CAJA DE LUCES QUISQUEYA COT FINAL" xfId="6"/>
    <cellStyle name="Moneda 2" xfId="2"/>
    <cellStyle name="Moneda 3" xfId="223"/>
    <cellStyle name="Normal" xfId="0" builtinId="0"/>
    <cellStyle name="Normal 2" xfId="1"/>
    <cellStyle name="Normal 3" xfId="222"/>
    <cellStyle name="Währung" xfId="5"/>
  </cellStyles>
  <dxfs count="0"/>
  <tableStyles count="0" defaultTableStyle="TableStyleMedium9" defaultPivotStyle="PivotStyleMedium4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2105025</xdr:colOff>
      <xdr:row>6</xdr:row>
      <xdr:rowOff>400050</xdr:rowOff>
    </xdr:from>
    <xdr:to>
      <xdr:col>8</xdr:col>
      <xdr:colOff>710073</xdr:colOff>
      <xdr:row>7</xdr:row>
      <xdr:rowOff>904875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52850" y="1371600"/>
          <a:ext cx="5253498" cy="2371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K160"/>
  <sheetViews>
    <sheetView tabSelected="1" topLeftCell="A88" zoomScale="80" zoomScaleNormal="80" zoomScalePageLayoutView="150" workbookViewId="0">
      <selection activeCell="M83" sqref="M83"/>
    </sheetView>
  </sheetViews>
  <sheetFormatPr baseColWidth="10" defaultColWidth="9.25" defaultRowHeight="12.75" x14ac:dyDescent="0.2"/>
  <cols>
    <col min="1" max="1" width="10.875" style="1" customWidth="1"/>
    <col min="2" max="3" width="2.125" style="1" customWidth="1"/>
    <col min="4" max="4" width="6.5" style="21" customWidth="1"/>
    <col min="5" max="5" width="50.625" style="3" customWidth="1"/>
    <col min="6" max="6" width="6.625" style="11" customWidth="1"/>
    <col min="7" max="7" width="12.625" style="42" customWidth="1"/>
    <col min="8" max="8" width="17.375" style="1" customWidth="1"/>
    <col min="9" max="9" width="22.625" style="1" customWidth="1"/>
    <col min="10" max="10" width="25.625" style="1" customWidth="1"/>
    <col min="11" max="11" width="2.125" style="1" customWidth="1"/>
    <col min="12" max="17" width="14.875" style="1" customWidth="1"/>
    <col min="18" max="16384" width="9.25" style="1"/>
  </cols>
  <sheetData>
    <row r="1" spans="2:11" x14ac:dyDescent="0.2">
      <c r="G1" s="1"/>
    </row>
    <row r="2" spans="2:11" x14ac:dyDescent="0.2">
      <c r="G2" s="1"/>
    </row>
    <row r="3" spans="2:11" x14ac:dyDescent="0.2">
      <c r="G3" s="1"/>
    </row>
    <row r="4" spans="2:11" x14ac:dyDescent="0.2">
      <c r="B4" s="2"/>
      <c r="C4" s="2"/>
      <c r="D4" s="9"/>
      <c r="E4" s="4"/>
      <c r="F4" s="2"/>
      <c r="G4" s="2"/>
      <c r="H4" s="4"/>
      <c r="I4" s="2"/>
      <c r="J4" s="2"/>
      <c r="K4" s="2"/>
    </row>
    <row r="5" spans="2:11" x14ac:dyDescent="0.2">
      <c r="B5" s="2"/>
      <c r="C5" s="2"/>
      <c r="D5" s="9"/>
      <c r="E5" s="4"/>
      <c r="F5" s="2"/>
      <c r="G5" s="2"/>
      <c r="H5" s="4"/>
      <c r="I5" s="2"/>
      <c r="J5" s="2"/>
      <c r="K5" s="2"/>
    </row>
    <row r="6" spans="2:11" ht="15.75" x14ac:dyDescent="0.25">
      <c r="B6" s="2"/>
      <c r="C6" s="2"/>
      <c r="D6" s="9"/>
      <c r="E6" s="4"/>
      <c r="F6"/>
      <c r="G6" s="2"/>
      <c r="H6"/>
      <c r="I6" s="2"/>
      <c r="J6" s="2"/>
      <c r="K6" s="2"/>
    </row>
    <row r="7" spans="2:11" ht="147" customHeight="1" x14ac:dyDescent="0.2">
      <c r="B7" s="2"/>
      <c r="C7" s="2"/>
      <c r="D7" s="9"/>
      <c r="E7" s="4"/>
      <c r="F7" s="9"/>
      <c r="G7" s="33"/>
      <c r="H7" s="2"/>
      <c r="I7" s="2"/>
      <c r="J7" s="2"/>
      <c r="K7" s="2"/>
    </row>
    <row r="8" spans="2:11" ht="81.75" customHeight="1" x14ac:dyDescent="0.2">
      <c r="B8" s="2"/>
      <c r="C8" s="2"/>
      <c r="D8" s="9"/>
      <c r="E8" s="9"/>
      <c r="F8" s="9"/>
      <c r="G8" s="33"/>
      <c r="H8" s="2"/>
      <c r="I8" s="2"/>
      <c r="J8" s="28"/>
      <c r="K8" s="2"/>
    </row>
    <row r="9" spans="2:11" ht="15.75" customHeight="1" x14ac:dyDescent="0.2">
      <c r="B9" s="2"/>
      <c r="C9" s="2"/>
      <c r="D9" s="9"/>
      <c r="E9" s="47" t="s">
        <v>80</v>
      </c>
      <c r="F9" s="47"/>
      <c r="G9" s="47"/>
      <c r="H9" s="47"/>
      <c r="I9" s="2" t="s">
        <v>81</v>
      </c>
      <c r="J9" s="28"/>
      <c r="K9" s="2"/>
    </row>
    <row r="10" spans="2:11" ht="43.5" customHeight="1" x14ac:dyDescent="0.2">
      <c r="B10" s="2"/>
      <c r="C10" s="2"/>
      <c r="D10" s="9"/>
      <c r="E10" s="47"/>
      <c r="F10" s="47"/>
      <c r="G10" s="47"/>
      <c r="H10" s="47"/>
      <c r="I10" s="44" t="s">
        <v>79</v>
      </c>
      <c r="J10" s="43">
        <f ca="1">TODAY()</f>
        <v>44357</v>
      </c>
      <c r="K10" s="2"/>
    </row>
    <row r="11" spans="2:11" s="6" customFormat="1" ht="24" customHeight="1" x14ac:dyDescent="0.35">
      <c r="B11" s="7"/>
      <c r="C11" s="7"/>
      <c r="D11" s="17" t="s">
        <v>1</v>
      </c>
      <c r="E11" s="29" t="s">
        <v>4</v>
      </c>
      <c r="F11" s="30" t="s">
        <v>2</v>
      </c>
      <c r="G11" s="8" t="s">
        <v>0</v>
      </c>
      <c r="H11" s="8" t="s">
        <v>63</v>
      </c>
      <c r="I11" s="8" t="s">
        <v>6</v>
      </c>
      <c r="J11" s="14" t="s">
        <v>5</v>
      </c>
      <c r="K11" s="7"/>
    </row>
    <row r="12" spans="2:11" s="6" customFormat="1" ht="22.5" customHeight="1" x14ac:dyDescent="0.3">
      <c r="B12" s="7"/>
      <c r="C12" s="7"/>
      <c r="D12" s="18"/>
      <c r="E12" s="13"/>
      <c r="F12" s="13"/>
      <c r="G12" s="34"/>
      <c r="H12" s="13"/>
      <c r="I12" s="13"/>
      <c r="J12" s="13"/>
      <c r="K12" s="7"/>
    </row>
    <row r="13" spans="2:11" s="6" customFormat="1" ht="19.5" customHeight="1" x14ac:dyDescent="0.35">
      <c r="B13" s="7"/>
      <c r="C13" s="7"/>
      <c r="D13" s="19">
        <v>1</v>
      </c>
      <c r="E13" s="16" t="s">
        <v>10</v>
      </c>
      <c r="F13" s="10"/>
      <c r="G13" s="35"/>
      <c r="H13" s="5"/>
      <c r="I13" s="5"/>
      <c r="J13" s="5"/>
      <c r="K13" s="7"/>
    </row>
    <row r="14" spans="2:11" s="6" customFormat="1" ht="19.5" customHeight="1" x14ac:dyDescent="0.35">
      <c r="B14" s="7"/>
      <c r="C14" s="7"/>
      <c r="D14" s="19">
        <v>1.01</v>
      </c>
      <c r="E14" s="5" t="s">
        <v>53</v>
      </c>
      <c r="F14" s="10" t="s">
        <v>7</v>
      </c>
      <c r="G14" s="35">
        <v>300</v>
      </c>
      <c r="H14" s="5"/>
      <c r="I14" s="5">
        <f>G14*H14</f>
        <v>0</v>
      </c>
      <c r="J14" s="5"/>
      <c r="K14" s="7"/>
    </row>
    <row r="15" spans="2:11" s="6" customFormat="1" ht="19.5" customHeight="1" x14ac:dyDescent="0.35">
      <c r="B15" s="7"/>
      <c r="C15" s="7"/>
      <c r="D15" s="19">
        <v>1.02</v>
      </c>
      <c r="E15" s="5" t="s">
        <v>54</v>
      </c>
      <c r="F15" s="10" t="s">
        <v>3</v>
      </c>
      <c r="G15" s="35">
        <v>1</v>
      </c>
      <c r="H15" s="5"/>
      <c r="I15" s="5">
        <f t="shared" ref="I15:I48" si="0">G15*H15</f>
        <v>0</v>
      </c>
      <c r="J15" s="5"/>
      <c r="K15" s="7"/>
    </row>
    <row r="16" spans="2:11" s="6" customFormat="1" ht="19.5" customHeight="1" x14ac:dyDescent="0.35">
      <c r="B16" s="7"/>
      <c r="C16" s="7"/>
      <c r="D16" s="19">
        <v>1.03</v>
      </c>
      <c r="E16" s="5" t="s">
        <v>55</v>
      </c>
      <c r="F16" s="10" t="s">
        <v>7</v>
      </c>
      <c r="G16" s="35">
        <v>200</v>
      </c>
      <c r="H16" s="5"/>
      <c r="I16" s="5">
        <f t="shared" si="0"/>
        <v>0</v>
      </c>
      <c r="J16" s="5"/>
      <c r="K16" s="7"/>
    </row>
    <row r="17" spans="2:11" s="6" customFormat="1" ht="19.5" customHeight="1" x14ac:dyDescent="0.35">
      <c r="B17" s="7"/>
      <c r="C17" s="7"/>
      <c r="D17" s="19">
        <v>1.04</v>
      </c>
      <c r="E17" s="5" t="s">
        <v>56</v>
      </c>
      <c r="F17" s="10" t="s">
        <v>7</v>
      </c>
      <c r="G17" s="35">
        <v>58.5</v>
      </c>
      <c r="H17" s="5"/>
      <c r="I17" s="5">
        <f>G17*H17</f>
        <v>0</v>
      </c>
      <c r="J17" s="5"/>
      <c r="K17" s="7"/>
    </row>
    <row r="18" spans="2:11" s="6" customFormat="1" ht="19.5" customHeight="1" x14ac:dyDescent="0.35">
      <c r="B18" s="7"/>
      <c r="C18" s="7"/>
      <c r="D18" s="19"/>
      <c r="E18" s="5"/>
      <c r="F18" s="10"/>
      <c r="G18" s="35"/>
      <c r="H18" s="5"/>
      <c r="I18" s="5">
        <f t="shared" si="0"/>
        <v>0</v>
      </c>
      <c r="J18" s="5"/>
      <c r="K18" s="7"/>
    </row>
    <row r="19" spans="2:11" s="6" customFormat="1" ht="19.5" customHeight="1" x14ac:dyDescent="0.35">
      <c r="B19" s="7"/>
      <c r="C19" s="7"/>
      <c r="D19" s="22"/>
      <c r="E19" s="23"/>
      <c r="F19" s="24"/>
      <c r="G19" s="36"/>
      <c r="H19" s="23"/>
      <c r="I19" s="23"/>
      <c r="J19" s="23">
        <f>SUM(I13:I18)</f>
        <v>0</v>
      </c>
      <c r="K19" s="7"/>
    </row>
    <row r="20" spans="2:11" ht="15" customHeight="1" x14ac:dyDescent="0.2">
      <c r="B20" s="2"/>
      <c r="C20" s="2"/>
      <c r="D20" s="9"/>
      <c r="E20" s="4"/>
      <c r="F20" s="4"/>
      <c r="G20" s="37"/>
      <c r="H20" s="4"/>
      <c r="I20" s="2"/>
      <c r="J20" s="2"/>
      <c r="K20" s="2"/>
    </row>
    <row r="21" spans="2:11" s="6" customFormat="1" ht="19.5" customHeight="1" x14ac:dyDescent="0.35">
      <c r="B21" s="7"/>
      <c r="C21" s="7"/>
      <c r="D21" s="19">
        <v>2</v>
      </c>
      <c r="E21" s="16" t="s">
        <v>11</v>
      </c>
      <c r="F21" s="10"/>
      <c r="G21" s="35"/>
      <c r="H21" s="5"/>
      <c r="I21" s="5"/>
      <c r="J21" s="5"/>
      <c r="K21" s="7"/>
    </row>
    <row r="22" spans="2:11" s="6" customFormat="1" ht="19.5" customHeight="1" x14ac:dyDescent="0.35">
      <c r="B22" s="7"/>
      <c r="C22" s="7"/>
      <c r="D22" s="19">
        <v>2.0099999999999998</v>
      </c>
      <c r="E22" s="5" t="s">
        <v>58</v>
      </c>
      <c r="F22" s="10" t="s">
        <v>8</v>
      </c>
      <c r="G22" s="35">
        <v>49.5</v>
      </c>
      <c r="H22" s="5"/>
      <c r="I22" s="5">
        <f t="shared" si="0"/>
        <v>0</v>
      </c>
      <c r="J22" s="5"/>
      <c r="K22" s="7"/>
    </row>
    <row r="23" spans="2:11" s="6" customFormat="1" ht="19.5" customHeight="1" x14ac:dyDescent="0.35">
      <c r="B23" s="7"/>
      <c r="C23" s="7"/>
      <c r="D23" s="19"/>
      <c r="E23" s="5"/>
      <c r="F23" s="10"/>
      <c r="G23" s="35"/>
      <c r="H23" s="5"/>
      <c r="I23" s="5">
        <f t="shared" si="0"/>
        <v>0</v>
      </c>
      <c r="J23" s="5"/>
      <c r="K23" s="7"/>
    </row>
    <row r="24" spans="2:11" s="6" customFormat="1" ht="19.5" customHeight="1" x14ac:dyDescent="0.35">
      <c r="B24" s="7"/>
      <c r="C24" s="7"/>
      <c r="D24" s="22"/>
      <c r="E24" s="23"/>
      <c r="F24" s="24"/>
      <c r="G24" s="36"/>
      <c r="H24" s="23"/>
      <c r="I24" s="23"/>
      <c r="J24" s="23">
        <f>SUM(I21:I23)</f>
        <v>0</v>
      </c>
      <c r="K24" s="7"/>
    </row>
    <row r="25" spans="2:11" ht="15" customHeight="1" x14ac:dyDescent="0.2">
      <c r="B25" s="2"/>
      <c r="C25" s="2"/>
      <c r="D25" s="9"/>
      <c r="E25" s="4"/>
      <c r="F25" s="4"/>
      <c r="G25" s="37"/>
      <c r="H25" s="4"/>
      <c r="I25" s="2"/>
      <c r="J25" s="2"/>
      <c r="K25" s="2"/>
    </row>
    <row r="26" spans="2:11" s="6" customFormat="1" ht="19.5" customHeight="1" x14ac:dyDescent="0.35">
      <c r="B26" s="7"/>
      <c r="C26" s="7"/>
      <c r="D26" s="19">
        <v>3</v>
      </c>
      <c r="E26" s="16" t="s">
        <v>9</v>
      </c>
      <c r="F26" s="10"/>
      <c r="G26" s="35"/>
      <c r="H26" s="5"/>
      <c r="I26" s="5"/>
      <c r="J26" s="5"/>
      <c r="K26" s="7"/>
    </row>
    <row r="27" spans="2:11" s="6" customFormat="1" ht="19.5" customHeight="1" x14ac:dyDescent="0.35">
      <c r="B27" s="7"/>
      <c r="C27" s="7"/>
      <c r="D27" s="19">
        <v>3.01</v>
      </c>
      <c r="E27" s="5" t="s">
        <v>59</v>
      </c>
      <c r="F27" s="10" t="s">
        <v>8</v>
      </c>
      <c r="G27" s="35">
        <v>14.85</v>
      </c>
      <c r="H27" s="5"/>
      <c r="I27" s="5">
        <f t="shared" si="0"/>
        <v>0</v>
      </c>
      <c r="J27" s="5"/>
      <c r="K27" s="7"/>
    </row>
    <row r="28" spans="2:11" s="6" customFormat="1" ht="19.5" customHeight="1" x14ac:dyDescent="0.35">
      <c r="B28" s="7"/>
      <c r="C28" s="7"/>
      <c r="D28" s="19">
        <v>3.02</v>
      </c>
      <c r="E28" s="5" t="s">
        <v>60</v>
      </c>
      <c r="F28" s="10" t="s">
        <v>8</v>
      </c>
      <c r="G28" s="35">
        <v>12.45</v>
      </c>
      <c r="H28" s="5"/>
      <c r="I28" s="5">
        <f t="shared" ref="I28" si="1">G28*H28</f>
        <v>0</v>
      </c>
      <c r="J28" s="5"/>
      <c r="K28" s="7"/>
    </row>
    <row r="29" spans="2:11" s="6" customFormat="1" ht="19.5" customHeight="1" x14ac:dyDescent="0.35">
      <c r="B29" s="7"/>
      <c r="C29" s="7"/>
      <c r="D29" s="19">
        <v>3.03</v>
      </c>
      <c r="E29" s="5" t="s">
        <v>61</v>
      </c>
      <c r="F29" s="10" t="s">
        <v>8</v>
      </c>
      <c r="G29" s="35">
        <v>16.72</v>
      </c>
      <c r="H29" s="5"/>
      <c r="I29" s="5">
        <f t="shared" si="0"/>
        <v>0</v>
      </c>
      <c r="J29" s="5"/>
      <c r="K29" s="7"/>
    </row>
    <row r="30" spans="2:11" s="6" customFormat="1" ht="19.5" customHeight="1" x14ac:dyDescent="0.35">
      <c r="B30" s="7"/>
      <c r="C30" s="7"/>
      <c r="D30" s="19">
        <v>3.04</v>
      </c>
      <c r="E30" s="5" t="s">
        <v>62</v>
      </c>
      <c r="F30" s="10" t="s">
        <v>8</v>
      </c>
      <c r="G30" s="35">
        <v>6</v>
      </c>
      <c r="H30" s="5"/>
      <c r="I30" s="5">
        <f t="shared" si="0"/>
        <v>0</v>
      </c>
      <c r="J30" s="5"/>
      <c r="K30" s="7"/>
    </row>
    <row r="31" spans="2:11" s="6" customFormat="1" ht="19.5" customHeight="1" x14ac:dyDescent="0.35">
      <c r="B31" s="7"/>
      <c r="C31" s="7"/>
      <c r="D31" s="19">
        <v>3.05</v>
      </c>
      <c r="E31" s="5" t="s">
        <v>64</v>
      </c>
      <c r="F31" s="10" t="s">
        <v>8</v>
      </c>
      <c r="G31" s="35">
        <v>1.01</v>
      </c>
      <c r="H31" s="5"/>
      <c r="I31" s="5">
        <f t="shared" si="0"/>
        <v>0</v>
      </c>
      <c r="J31" s="5"/>
      <c r="K31" s="7"/>
    </row>
    <row r="32" spans="2:11" s="6" customFormat="1" ht="19.5" customHeight="1" x14ac:dyDescent="0.35">
      <c r="B32" s="7"/>
      <c r="C32" s="7"/>
      <c r="D32" s="19">
        <v>3.06</v>
      </c>
      <c r="E32" s="5" t="s">
        <v>65</v>
      </c>
      <c r="F32" s="10" t="s">
        <v>8</v>
      </c>
      <c r="G32" s="35">
        <v>1.98</v>
      </c>
      <c r="H32" s="5"/>
      <c r="I32" s="5">
        <f t="shared" si="0"/>
        <v>0</v>
      </c>
      <c r="J32" s="5"/>
      <c r="K32" s="7"/>
    </row>
    <row r="33" spans="2:11" s="6" customFormat="1" ht="19.5" customHeight="1" x14ac:dyDescent="0.35">
      <c r="B33" s="7"/>
      <c r="C33" s="7"/>
      <c r="D33" s="19"/>
      <c r="E33" s="5"/>
      <c r="F33" s="10"/>
      <c r="G33" s="35"/>
      <c r="H33" s="5"/>
      <c r="I33" s="5">
        <f t="shared" si="0"/>
        <v>0</v>
      </c>
      <c r="J33" s="5"/>
      <c r="K33" s="7"/>
    </row>
    <row r="34" spans="2:11" s="6" customFormat="1" ht="19.5" customHeight="1" x14ac:dyDescent="0.35">
      <c r="B34" s="7"/>
      <c r="C34" s="7"/>
      <c r="D34" s="22"/>
      <c r="E34" s="23"/>
      <c r="F34" s="24"/>
      <c r="G34" s="38"/>
      <c r="H34" s="23"/>
      <c r="I34" s="23"/>
      <c r="J34" s="23">
        <f>SUM(I26:I33)</f>
        <v>0</v>
      </c>
      <c r="K34" s="7"/>
    </row>
    <row r="35" spans="2:11" ht="15" customHeight="1" x14ac:dyDescent="0.2">
      <c r="B35" s="2"/>
      <c r="C35" s="2"/>
      <c r="D35" s="9"/>
      <c r="E35" s="4"/>
      <c r="F35" s="4"/>
      <c r="G35" s="37"/>
      <c r="H35" s="4"/>
      <c r="I35" s="2"/>
      <c r="J35" s="2"/>
      <c r="K35" s="2"/>
    </row>
    <row r="36" spans="2:11" s="6" customFormat="1" ht="19.5" customHeight="1" x14ac:dyDescent="0.35">
      <c r="B36" s="7"/>
      <c r="C36" s="7"/>
      <c r="D36" s="19">
        <v>4</v>
      </c>
      <c r="E36" s="16" t="s">
        <v>12</v>
      </c>
      <c r="F36" s="10"/>
      <c r="G36" s="35"/>
      <c r="H36" s="5"/>
      <c r="I36" s="5"/>
      <c r="J36" s="5"/>
      <c r="K36" s="7"/>
    </row>
    <row r="37" spans="2:11" s="6" customFormat="1" ht="19.5" customHeight="1" x14ac:dyDescent="0.35">
      <c r="B37" s="7"/>
      <c r="C37" s="7"/>
      <c r="D37" s="19">
        <v>4.01</v>
      </c>
      <c r="E37" s="5" t="s">
        <v>66</v>
      </c>
      <c r="F37" s="10" t="s">
        <v>7</v>
      </c>
      <c r="G37" s="35">
        <v>63.84</v>
      </c>
      <c r="H37" s="5"/>
      <c r="I37" s="5">
        <f t="shared" si="0"/>
        <v>0</v>
      </c>
      <c r="J37" s="5"/>
      <c r="K37" s="7"/>
    </row>
    <row r="38" spans="2:11" s="6" customFormat="1" ht="19.5" customHeight="1" x14ac:dyDescent="0.35">
      <c r="B38" s="7"/>
      <c r="C38" s="7"/>
      <c r="D38" s="19">
        <v>4.0199999999999996</v>
      </c>
      <c r="E38" s="5" t="s">
        <v>13</v>
      </c>
      <c r="F38" s="10" t="s">
        <v>8</v>
      </c>
      <c r="G38" s="35">
        <v>0.14000000000000001</v>
      </c>
      <c r="H38" s="5"/>
      <c r="I38" s="5">
        <f t="shared" si="0"/>
        <v>0</v>
      </c>
      <c r="J38" s="5"/>
      <c r="K38" s="7"/>
    </row>
    <row r="39" spans="2:11" s="6" customFormat="1" ht="19.5" customHeight="1" x14ac:dyDescent="0.35">
      <c r="B39" s="7"/>
      <c r="C39" s="7"/>
      <c r="D39" s="19"/>
      <c r="E39" s="5"/>
      <c r="F39" s="10"/>
      <c r="G39" s="35"/>
      <c r="H39" s="5"/>
      <c r="I39" s="5">
        <f t="shared" si="0"/>
        <v>0</v>
      </c>
      <c r="J39" s="5"/>
      <c r="K39" s="7"/>
    </row>
    <row r="40" spans="2:11" s="6" customFormat="1" ht="19.5" customHeight="1" x14ac:dyDescent="0.35">
      <c r="B40" s="7"/>
      <c r="C40" s="7"/>
      <c r="D40" s="22"/>
      <c r="E40" s="23"/>
      <c r="F40" s="24"/>
      <c r="G40" s="36"/>
      <c r="H40" s="23"/>
      <c r="I40" s="23"/>
      <c r="J40" s="23">
        <f>SUM(I36:I39)</f>
        <v>0</v>
      </c>
      <c r="K40" s="7"/>
    </row>
    <row r="41" spans="2:11" ht="15" customHeight="1" x14ac:dyDescent="0.2">
      <c r="B41" s="2"/>
      <c r="C41" s="2"/>
      <c r="D41" s="9"/>
      <c r="E41" s="4"/>
      <c r="F41" s="4"/>
      <c r="G41" s="37"/>
      <c r="H41" s="4"/>
      <c r="I41" s="2"/>
      <c r="J41" s="2"/>
      <c r="K41" s="2"/>
    </row>
    <row r="42" spans="2:11" s="6" customFormat="1" ht="19.5" customHeight="1" x14ac:dyDescent="0.35">
      <c r="B42" s="7"/>
      <c r="C42" s="7"/>
      <c r="D42" s="19">
        <v>5</v>
      </c>
      <c r="E42" s="16" t="s">
        <v>18</v>
      </c>
      <c r="F42" s="10"/>
      <c r="G42" s="35"/>
      <c r="H42" s="5"/>
      <c r="I42" s="5"/>
      <c r="J42" s="5"/>
      <c r="K42" s="7"/>
    </row>
    <row r="43" spans="2:11" s="6" customFormat="1" ht="19.5" customHeight="1" x14ac:dyDescent="0.35">
      <c r="B43" s="7"/>
      <c r="C43" s="7"/>
      <c r="D43" s="19">
        <v>5.01</v>
      </c>
      <c r="E43" s="5" t="s">
        <v>50</v>
      </c>
      <c r="F43" s="10" t="s">
        <v>7</v>
      </c>
      <c r="G43" s="35">
        <v>147</v>
      </c>
      <c r="H43" s="5"/>
      <c r="I43" s="5">
        <f t="shared" si="0"/>
        <v>0</v>
      </c>
      <c r="J43" s="5"/>
      <c r="K43" s="7"/>
    </row>
    <row r="44" spans="2:11" s="6" customFormat="1" ht="19.5" customHeight="1" x14ac:dyDescent="0.35">
      <c r="B44" s="7"/>
      <c r="C44" s="7"/>
      <c r="D44" s="19">
        <v>5.0199999999999996</v>
      </c>
      <c r="E44" s="5" t="s">
        <v>51</v>
      </c>
      <c r="F44" s="10" t="s">
        <v>7</v>
      </c>
      <c r="G44" s="35">
        <v>147</v>
      </c>
      <c r="H44" s="5"/>
      <c r="I44" s="5">
        <f t="shared" si="0"/>
        <v>0</v>
      </c>
      <c r="J44" s="5"/>
      <c r="K44" s="7"/>
    </row>
    <row r="45" spans="2:11" s="6" customFormat="1" ht="19.5" customHeight="1" x14ac:dyDescent="0.35">
      <c r="B45" s="7"/>
      <c r="C45" s="7"/>
      <c r="D45" s="19">
        <v>5.03</v>
      </c>
      <c r="E45" s="5" t="s">
        <v>14</v>
      </c>
      <c r="F45" s="10" t="s">
        <v>16</v>
      </c>
      <c r="G45" s="35">
        <v>90</v>
      </c>
      <c r="H45" s="5"/>
      <c r="I45" s="5">
        <f t="shared" si="0"/>
        <v>0</v>
      </c>
      <c r="J45" s="5"/>
      <c r="K45" s="7"/>
    </row>
    <row r="46" spans="2:11" s="6" customFormat="1" ht="19.5" customHeight="1" x14ac:dyDescent="0.35">
      <c r="B46" s="7"/>
      <c r="C46" s="7"/>
      <c r="D46" s="19">
        <v>5.04</v>
      </c>
      <c r="E46" s="5" t="s">
        <v>15</v>
      </c>
      <c r="F46" s="10" t="s">
        <v>16</v>
      </c>
      <c r="G46" s="35">
        <v>45</v>
      </c>
      <c r="H46" s="5"/>
      <c r="I46" s="5">
        <f t="shared" si="0"/>
        <v>0</v>
      </c>
      <c r="J46" s="5"/>
      <c r="K46" s="7"/>
    </row>
    <row r="47" spans="2:11" s="6" customFormat="1" ht="19.5" customHeight="1" x14ac:dyDescent="0.35">
      <c r="B47" s="7"/>
      <c r="C47" s="7"/>
      <c r="D47" s="19">
        <v>5.05</v>
      </c>
      <c r="E47" s="5" t="s">
        <v>19</v>
      </c>
      <c r="F47" s="10" t="s">
        <v>7</v>
      </c>
      <c r="G47" s="35">
        <v>32</v>
      </c>
      <c r="H47" s="5"/>
      <c r="I47" s="5">
        <f t="shared" si="0"/>
        <v>0</v>
      </c>
      <c r="J47" s="5"/>
      <c r="K47" s="7"/>
    </row>
    <row r="48" spans="2:11" s="6" customFormat="1" ht="19.5" customHeight="1" x14ac:dyDescent="0.35">
      <c r="B48" s="7"/>
      <c r="C48" s="7"/>
      <c r="D48" s="19">
        <v>5.07</v>
      </c>
      <c r="E48" s="5" t="s">
        <v>67</v>
      </c>
      <c r="F48" s="10" t="s">
        <v>7</v>
      </c>
      <c r="G48" s="35">
        <v>32</v>
      </c>
      <c r="H48" s="5"/>
      <c r="I48" s="5">
        <f t="shared" si="0"/>
        <v>0</v>
      </c>
      <c r="J48" s="5"/>
      <c r="K48" s="7"/>
    </row>
    <row r="49" spans="2:11" s="6" customFormat="1" ht="19.5" customHeight="1" x14ac:dyDescent="0.35">
      <c r="B49" s="7"/>
      <c r="C49" s="7"/>
      <c r="D49" s="19"/>
      <c r="E49" s="5"/>
      <c r="F49" s="10"/>
      <c r="G49" s="39"/>
      <c r="H49" s="32"/>
      <c r="I49" s="5"/>
      <c r="J49" s="5"/>
      <c r="K49" s="7"/>
    </row>
    <row r="50" spans="2:11" s="6" customFormat="1" ht="19.5" customHeight="1" x14ac:dyDescent="0.35">
      <c r="B50" s="7"/>
      <c r="C50" s="7"/>
      <c r="D50" s="22"/>
      <c r="E50" s="23"/>
      <c r="F50" s="24"/>
      <c r="G50" s="36"/>
      <c r="H50" s="23"/>
      <c r="I50" s="23"/>
      <c r="J50" s="23">
        <f>SUM(I42:I49)</f>
        <v>0</v>
      </c>
      <c r="K50" s="7"/>
    </row>
    <row r="51" spans="2:11" s="6" customFormat="1" ht="19.5" customHeight="1" x14ac:dyDescent="0.35">
      <c r="B51" s="7"/>
      <c r="C51" s="7"/>
      <c r="D51" s="22"/>
      <c r="E51" s="23"/>
      <c r="F51" s="24"/>
      <c r="G51" s="36"/>
      <c r="H51" s="23"/>
      <c r="I51" s="23"/>
      <c r="J51" s="23"/>
      <c r="K51" s="7"/>
    </row>
    <row r="52" spans="2:11" ht="15" customHeight="1" x14ac:dyDescent="0.2">
      <c r="B52" s="2"/>
      <c r="C52" s="2"/>
      <c r="D52" s="9"/>
      <c r="E52" s="4"/>
      <c r="F52" s="4"/>
      <c r="G52" s="37"/>
      <c r="H52" s="4"/>
      <c r="I52" s="2"/>
      <c r="J52" s="2"/>
      <c r="K52" s="2"/>
    </row>
    <row r="53" spans="2:11" s="6" customFormat="1" ht="19.5" customHeight="1" x14ac:dyDescent="0.35">
      <c r="B53" s="7"/>
      <c r="C53" s="7"/>
      <c r="D53" s="19">
        <v>6</v>
      </c>
      <c r="E53" s="16" t="s">
        <v>17</v>
      </c>
      <c r="F53" s="10"/>
      <c r="G53" s="35"/>
      <c r="H53" s="5"/>
      <c r="I53" s="5"/>
      <c r="J53" s="5"/>
      <c r="K53" s="7"/>
    </row>
    <row r="54" spans="2:11" s="6" customFormat="1" ht="19.5" customHeight="1" x14ac:dyDescent="0.35">
      <c r="B54" s="7"/>
      <c r="C54" s="7"/>
      <c r="D54" s="19">
        <v>6.01</v>
      </c>
      <c r="E54" s="5" t="s">
        <v>68</v>
      </c>
      <c r="F54" s="10" t="s">
        <v>7</v>
      </c>
      <c r="G54" s="35">
        <v>380</v>
      </c>
      <c r="H54" s="5"/>
      <c r="I54" s="5">
        <f t="shared" ref="I54:I55" si="2">G54*H54</f>
        <v>0</v>
      </c>
      <c r="J54" s="5"/>
      <c r="K54" s="7"/>
    </row>
    <row r="55" spans="2:11" s="6" customFormat="1" ht="19.5" customHeight="1" x14ac:dyDescent="0.35">
      <c r="B55" s="7"/>
      <c r="C55" s="7"/>
      <c r="D55" s="19"/>
      <c r="E55" s="5"/>
      <c r="F55" s="10"/>
      <c r="G55" s="35"/>
      <c r="H55" s="5"/>
      <c r="I55" s="5">
        <f t="shared" si="2"/>
        <v>0</v>
      </c>
      <c r="J55" s="5"/>
      <c r="K55" s="7"/>
    </row>
    <row r="56" spans="2:11" s="6" customFormat="1" ht="19.5" customHeight="1" x14ac:dyDescent="0.35">
      <c r="B56" s="7"/>
      <c r="C56" s="7"/>
      <c r="D56" s="22"/>
      <c r="E56" s="23"/>
      <c r="F56" s="24"/>
      <c r="G56" s="36"/>
      <c r="H56" s="23"/>
      <c r="I56" s="23"/>
      <c r="J56" s="23">
        <f>SUM(I53:I55)</f>
        <v>0</v>
      </c>
      <c r="K56" s="7"/>
    </row>
    <row r="57" spans="2:11" s="6" customFormat="1" ht="19.5" customHeight="1" x14ac:dyDescent="0.35">
      <c r="B57" s="7"/>
      <c r="C57" s="7"/>
      <c r="D57" s="22"/>
      <c r="E57" s="23"/>
      <c r="F57" s="24"/>
      <c r="G57" s="36"/>
      <c r="H57" s="23"/>
      <c r="I57" s="23"/>
      <c r="J57" s="23"/>
      <c r="K57" s="7"/>
    </row>
    <row r="58" spans="2:11" ht="15" customHeight="1" x14ac:dyDescent="0.2">
      <c r="B58" s="2"/>
      <c r="C58" s="2"/>
      <c r="D58" s="9"/>
      <c r="E58" s="4"/>
      <c r="F58" s="4"/>
      <c r="G58" s="37"/>
      <c r="H58" s="4"/>
      <c r="I58" s="2"/>
      <c r="J58" s="2"/>
      <c r="K58" s="2"/>
    </row>
    <row r="59" spans="2:11" s="6" customFormat="1" ht="19.5" customHeight="1" x14ac:dyDescent="0.35">
      <c r="B59" s="7"/>
      <c r="C59" s="7"/>
      <c r="D59" s="19">
        <v>7</v>
      </c>
      <c r="E59" s="16" t="s">
        <v>20</v>
      </c>
      <c r="F59" s="10"/>
      <c r="G59" s="35"/>
      <c r="H59" s="5"/>
      <c r="I59" s="5"/>
      <c r="J59" s="5"/>
      <c r="K59" s="7"/>
    </row>
    <row r="60" spans="2:11" s="6" customFormat="1" ht="19.5" customHeight="1" x14ac:dyDescent="0.35">
      <c r="B60" s="7"/>
      <c r="C60" s="7"/>
      <c r="D60" s="19">
        <v>7.01</v>
      </c>
      <c r="E60" s="5" t="s">
        <v>21</v>
      </c>
      <c r="F60" s="10" t="s">
        <v>3</v>
      </c>
      <c r="G60" s="35">
        <v>15</v>
      </c>
      <c r="H60" s="5"/>
      <c r="I60" s="5">
        <f t="shared" ref="I60:I66" si="3">G60*H60</f>
        <v>0</v>
      </c>
      <c r="J60" s="5"/>
      <c r="K60" s="7"/>
    </row>
    <row r="61" spans="2:11" s="6" customFormat="1" ht="19.5" customHeight="1" x14ac:dyDescent="0.35">
      <c r="B61" s="7"/>
      <c r="C61" s="7"/>
      <c r="D61" s="19">
        <v>7.02</v>
      </c>
      <c r="E61" s="5" t="s">
        <v>22</v>
      </c>
      <c r="F61" s="10" t="s">
        <v>3</v>
      </c>
      <c r="G61" s="35">
        <v>8</v>
      </c>
      <c r="H61" s="5"/>
      <c r="I61" s="5">
        <f t="shared" si="3"/>
        <v>0</v>
      </c>
      <c r="J61" s="5"/>
      <c r="K61" s="7"/>
    </row>
    <row r="62" spans="2:11" s="6" customFormat="1" ht="19.5" customHeight="1" x14ac:dyDescent="0.35">
      <c r="B62" s="7"/>
      <c r="C62" s="7"/>
      <c r="D62" s="19">
        <v>7.03</v>
      </c>
      <c r="E62" s="5" t="s">
        <v>25</v>
      </c>
      <c r="F62" s="10" t="s">
        <v>3</v>
      </c>
      <c r="G62" s="35">
        <v>10</v>
      </c>
      <c r="H62" s="5"/>
      <c r="I62" s="5">
        <f t="shared" si="3"/>
        <v>0</v>
      </c>
      <c r="J62" s="5"/>
      <c r="K62" s="7"/>
    </row>
    <row r="63" spans="2:11" s="6" customFormat="1" ht="19.5" customHeight="1" x14ac:dyDescent="0.35">
      <c r="B63" s="7"/>
      <c r="C63" s="7"/>
      <c r="D63" s="19">
        <v>7.04</v>
      </c>
      <c r="E63" s="5" t="s">
        <v>23</v>
      </c>
      <c r="F63" s="10" t="s">
        <v>3</v>
      </c>
      <c r="G63" s="35">
        <v>3</v>
      </c>
      <c r="H63" s="5"/>
      <c r="I63" s="5">
        <f t="shared" si="3"/>
        <v>0</v>
      </c>
      <c r="J63" s="5"/>
      <c r="K63" s="7"/>
    </row>
    <row r="64" spans="2:11" s="6" customFormat="1" ht="19.5" customHeight="1" x14ac:dyDescent="0.35">
      <c r="B64" s="7"/>
      <c r="C64" s="7"/>
      <c r="D64" s="19">
        <v>7.05</v>
      </c>
      <c r="E64" s="5" t="s">
        <v>24</v>
      </c>
      <c r="F64" s="10" t="s">
        <v>3</v>
      </c>
      <c r="G64" s="35">
        <v>3</v>
      </c>
      <c r="H64" s="5"/>
      <c r="I64" s="5">
        <f t="shared" si="3"/>
        <v>0</v>
      </c>
      <c r="J64" s="5"/>
      <c r="K64" s="7"/>
    </row>
    <row r="65" spans="2:11" s="6" customFormat="1" ht="19.5" customHeight="1" x14ac:dyDescent="0.35">
      <c r="B65" s="7"/>
      <c r="C65" s="7"/>
      <c r="D65" s="19">
        <v>7.06</v>
      </c>
      <c r="E65" s="5" t="s">
        <v>26</v>
      </c>
      <c r="F65" s="10" t="s">
        <v>3</v>
      </c>
      <c r="G65" s="35">
        <v>1</v>
      </c>
      <c r="H65" s="5"/>
      <c r="I65" s="5">
        <f t="shared" si="3"/>
        <v>0</v>
      </c>
      <c r="J65" s="5"/>
      <c r="K65" s="7"/>
    </row>
    <row r="66" spans="2:11" s="6" customFormat="1" ht="19.5" customHeight="1" x14ac:dyDescent="0.35">
      <c r="B66" s="7"/>
      <c r="C66" s="7"/>
      <c r="D66" s="19">
        <v>7.07</v>
      </c>
      <c r="E66" s="5" t="s">
        <v>27</v>
      </c>
      <c r="F66" s="10" t="s">
        <v>3</v>
      </c>
      <c r="G66" s="35">
        <v>1</v>
      </c>
      <c r="H66" s="5"/>
      <c r="I66" s="5">
        <f t="shared" si="3"/>
        <v>0</v>
      </c>
      <c r="J66" s="5"/>
      <c r="K66" s="7"/>
    </row>
    <row r="67" spans="2:11" s="6" customFormat="1" ht="19.5" customHeight="1" x14ac:dyDescent="0.35">
      <c r="B67" s="7"/>
      <c r="C67" s="7"/>
      <c r="D67" s="19"/>
      <c r="E67" s="5"/>
      <c r="F67" s="10"/>
      <c r="G67" s="35"/>
      <c r="H67" s="5"/>
      <c r="I67" s="5"/>
      <c r="J67" s="5"/>
      <c r="K67" s="7"/>
    </row>
    <row r="68" spans="2:11" s="6" customFormat="1" ht="19.5" customHeight="1" x14ac:dyDescent="0.35">
      <c r="B68" s="7"/>
      <c r="C68" s="7"/>
      <c r="D68" s="22"/>
      <c r="E68" s="23"/>
      <c r="F68" s="24"/>
      <c r="G68" s="36"/>
      <c r="H68" s="23"/>
      <c r="I68" s="23"/>
      <c r="J68" s="23">
        <f>SUM(I59:I67)</f>
        <v>0</v>
      </c>
      <c r="K68" s="7"/>
    </row>
    <row r="69" spans="2:11" ht="15" customHeight="1" x14ac:dyDescent="0.2">
      <c r="B69" s="2"/>
      <c r="C69" s="2"/>
      <c r="D69" s="9"/>
      <c r="E69" s="4"/>
      <c r="F69" s="4"/>
      <c r="G69" s="37"/>
      <c r="H69" s="4"/>
      <c r="I69" s="2"/>
      <c r="J69" s="2"/>
      <c r="K69" s="2"/>
    </row>
    <row r="70" spans="2:11" s="6" customFormat="1" ht="19.5" customHeight="1" x14ac:dyDescent="0.35">
      <c r="B70" s="7"/>
      <c r="C70" s="7"/>
      <c r="D70" s="19">
        <v>8</v>
      </c>
      <c r="E70" s="16" t="s">
        <v>28</v>
      </c>
      <c r="F70" s="10"/>
      <c r="G70" s="35"/>
      <c r="H70" s="5"/>
      <c r="I70" s="5"/>
      <c r="J70" s="5"/>
      <c r="K70" s="7"/>
    </row>
    <row r="71" spans="2:11" s="6" customFormat="1" ht="19.5" customHeight="1" x14ac:dyDescent="0.35">
      <c r="B71" s="7"/>
      <c r="C71" s="7"/>
      <c r="D71" s="19">
        <v>8.01</v>
      </c>
      <c r="E71" s="5" t="s">
        <v>30</v>
      </c>
      <c r="F71" s="10" t="s">
        <v>3</v>
      </c>
      <c r="G71" s="35">
        <v>1</v>
      </c>
      <c r="H71" s="5"/>
      <c r="I71" s="5">
        <f t="shared" ref="I71:I79" si="4">G71*H71</f>
        <v>0</v>
      </c>
      <c r="J71" s="5"/>
      <c r="K71" s="7"/>
    </row>
    <row r="72" spans="2:11" s="6" customFormat="1" ht="19.5" customHeight="1" x14ac:dyDescent="0.35">
      <c r="B72" s="7"/>
      <c r="C72" s="7"/>
      <c r="D72" s="19">
        <v>8.02</v>
      </c>
      <c r="E72" s="5" t="s">
        <v>29</v>
      </c>
      <c r="F72" s="10" t="s">
        <v>3</v>
      </c>
      <c r="G72" s="35">
        <v>1</v>
      </c>
      <c r="H72" s="5"/>
      <c r="I72" s="5">
        <f>G72*H72</f>
        <v>0</v>
      </c>
      <c r="J72" s="5"/>
      <c r="K72" s="7"/>
    </row>
    <row r="73" spans="2:11" s="6" customFormat="1" ht="19.5" customHeight="1" x14ac:dyDescent="0.35">
      <c r="B73" s="7"/>
      <c r="C73" s="7"/>
      <c r="D73" s="19">
        <v>8.0299999999999994</v>
      </c>
      <c r="E73" s="5" t="s">
        <v>69</v>
      </c>
      <c r="F73" s="10" t="s">
        <v>3</v>
      </c>
      <c r="G73" s="35">
        <v>1</v>
      </c>
      <c r="H73" s="5"/>
      <c r="I73" s="5">
        <f t="shared" si="4"/>
        <v>0</v>
      </c>
      <c r="J73" s="5"/>
      <c r="K73" s="7"/>
    </row>
    <row r="74" spans="2:11" s="6" customFormat="1" ht="19.5" customHeight="1" x14ac:dyDescent="0.35">
      <c r="B74" s="7"/>
      <c r="C74" s="7"/>
      <c r="D74" s="19">
        <v>8.0399999999999991</v>
      </c>
      <c r="E74" s="5" t="s">
        <v>31</v>
      </c>
      <c r="F74" s="10" t="s">
        <v>3</v>
      </c>
      <c r="G74" s="35">
        <v>1</v>
      </c>
      <c r="H74" s="5"/>
      <c r="I74" s="5"/>
      <c r="J74" s="5"/>
      <c r="K74" s="7"/>
    </row>
    <row r="75" spans="2:11" s="6" customFormat="1" ht="19.5" customHeight="1" x14ac:dyDescent="0.35">
      <c r="B75" s="7"/>
      <c r="C75" s="7"/>
      <c r="D75" s="19">
        <v>8.0500000000000007</v>
      </c>
      <c r="E75" s="5" t="s">
        <v>32</v>
      </c>
      <c r="F75" s="10" t="s">
        <v>3</v>
      </c>
      <c r="G75" s="35">
        <v>1</v>
      </c>
      <c r="H75" s="5"/>
      <c r="I75" s="5">
        <f t="shared" si="4"/>
        <v>0</v>
      </c>
      <c r="J75" s="5"/>
      <c r="K75" s="7"/>
    </row>
    <row r="76" spans="2:11" s="6" customFormat="1" ht="19.5" customHeight="1" x14ac:dyDescent="0.35">
      <c r="B76" s="7"/>
      <c r="C76" s="7"/>
      <c r="D76" s="19">
        <v>8.06</v>
      </c>
      <c r="E76" s="5" t="s">
        <v>33</v>
      </c>
      <c r="F76" s="10" t="s">
        <v>38</v>
      </c>
      <c r="G76" s="35">
        <v>29.86</v>
      </c>
      <c r="H76" s="5"/>
      <c r="I76" s="5">
        <f t="shared" si="4"/>
        <v>0</v>
      </c>
      <c r="J76" s="5"/>
      <c r="K76" s="7"/>
    </row>
    <row r="77" spans="2:11" s="6" customFormat="1" ht="19.5" customHeight="1" x14ac:dyDescent="0.35">
      <c r="B77" s="7"/>
      <c r="C77" s="7"/>
      <c r="D77" s="19">
        <v>8.07</v>
      </c>
      <c r="E77" s="5" t="s">
        <v>34</v>
      </c>
      <c r="F77" s="10" t="s">
        <v>3</v>
      </c>
      <c r="G77" s="35">
        <v>3</v>
      </c>
      <c r="H77" s="5"/>
      <c r="I77" s="5">
        <f t="shared" si="4"/>
        <v>0</v>
      </c>
      <c r="J77" s="5"/>
      <c r="K77" s="7"/>
    </row>
    <row r="78" spans="2:11" s="6" customFormat="1" ht="19.5" customHeight="1" x14ac:dyDescent="0.35">
      <c r="B78" s="7"/>
      <c r="C78" s="7"/>
      <c r="D78" s="19">
        <v>8.1199999999999992</v>
      </c>
      <c r="E78" s="5" t="s">
        <v>35</v>
      </c>
      <c r="F78" s="10" t="s">
        <v>3</v>
      </c>
      <c r="G78" s="35">
        <v>70</v>
      </c>
      <c r="H78" s="5"/>
      <c r="I78" s="5">
        <f t="shared" si="4"/>
        <v>0</v>
      </c>
      <c r="J78" s="5"/>
      <c r="K78" s="7"/>
    </row>
    <row r="79" spans="2:11" s="6" customFormat="1" ht="19.5" customHeight="1" x14ac:dyDescent="0.35">
      <c r="B79" s="7"/>
      <c r="C79" s="7"/>
      <c r="D79" s="19">
        <v>8.1300000000000008</v>
      </c>
      <c r="E79" s="5" t="s">
        <v>36</v>
      </c>
      <c r="F79" s="10" t="s">
        <v>3</v>
      </c>
      <c r="G79" s="35">
        <v>100</v>
      </c>
      <c r="H79" s="5"/>
      <c r="I79" s="5">
        <f t="shared" si="4"/>
        <v>0</v>
      </c>
      <c r="J79" s="5"/>
      <c r="K79" s="7"/>
    </row>
    <row r="80" spans="2:11" s="6" customFormat="1" ht="19.5" customHeight="1" x14ac:dyDescent="0.35">
      <c r="B80" s="7"/>
      <c r="C80" s="7"/>
      <c r="D80" s="19"/>
      <c r="E80" s="31"/>
      <c r="F80" s="10"/>
      <c r="G80" s="35"/>
      <c r="H80" s="5"/>
      <c r="I80" s="5"/>
      <c r="J80" s="5"/>
      <c r="K80" s="7"/>
    </row>
    <row r="81" spans="2:11" s="6" customFormat="1" ht="19.5" customHeight="1" x14ac:dyDescent="0.35">
      <c r="B81" s="7"/>
      <c r="C81" s="7"/>
      <c r="D81" s="22"/>
      <c r="E81" s="23"/>
      <c r="F81" s="24"/>
      <c r="G81" s="36"/>
      <c r="H81" s="23"/>
      <c r="I81" s="23"/>
      <c r="J81" s="23">
        <f>SUM(I70:I80)</f>
        <v>0</v>
      </c>
      <c r="K81" s="7"/>
    </row>
    <row r="82" spans="2:11" ht="15" customHeight="1" x14ac:dyDescent="0.2">
      <c r="B82" s="2"/>
      <c r="C82" s="2"/>
      <c r="D82" s="9"/>
      <c r="E82" s="4"/>
      <c r="F82" s="4"/>
      <c r="G82" s="37"/>
      <c r="H82" s="4"/>
      <c r="I82" s="2"/>
      <c r="J82" s="2"/>
      <c r="K82" s="2"/>
    </row>
    <row r="83" spans="2:11" s="6" customFormat="1" ht="19.5" customHeight="1" x14ac:dyDescent="0.35">
      <c r="B83" s="7"/>
      <c r="C83" s="7"/>
      <c r="D83" s="19">
        <v>9</v>
      </c>
      <c r="E83" s="16" t="s">
        <v>37</v>
      </c>
      <c r="F83" s="10"/>
      <c r="G83" s="35"/>
      <c r="H83" s="5"/>
      <c r="I83" s="5"/>
      <c r="J83" s="5"/>
      <c r="K83" s="7"/>
    </row>
    <row r="84" spans="2:11" s="6" customFormat="1" ht="19.5" customHeight="1" x14ac:dyDescent="0.35">
      <c r="B84" s="7"/>
      <c r="C84" s="7"/>
      <c r="D84" s="19">
        <v>9.01</v>
      </c>
      <c r="E84" s="5" t="s">
        <v>70</v>
      </c>
      <c r="F84" s="10" t="s">
        <v>57</v>
      </c>
      <c r="G84" s="35">
        <v>1</v>
      </c>
      <c r="H84" s="5"/>
      <c r="I84" s="5">
        <f t="shared" ref="I84:I89" si="5">G84*H84</f>
        <v>0</v>
      </c>
      <c r="J84" s="5"/>
      <c r="K84" s="7"/>
    </row>
    <row r="85" spans="2:11" s="6" customFormat="1" ht="19.5" customHeight="1" x14ac:dyDescent="0.35">
      <c r="B85" s="7"/>
      <c r="C85" s="7"/>
      <c r="D85" s="19">
        <v>9.02</v>
      </c>
      <c r="E85" s="5" t="s">
        <v>71</v>
      </c>
      <c r="F85" s="10" t="s">
        <v>7</v>
      </c>
      <c r="G85" s="35">
        <v>140</v>
      </c>
      <c r="H85" s="5"/>
      <c r="I85" s="5">
        <f t="shared" si="5"/>
        <v>0</v>
      </c>
      <c r="J85" s="5"/>
      <c r="K85" s="7"/>
    </row>
    <row r="86" spans="2:11" s="6" customFormat="1" ht="19.5" customHeight="1" x14ac:dyDescent="0.35">
      <c r="B86" s="7"/>
      <c r="C86" s="7"/>
      <c r="D86" s="19">
        <v>9.0299999999999994</v>
      </c>
      <c r="E86" s="5" t="s">
        <v>72</v>
      </c>
      <c r="F86" s="10" t="s">
        <v>57</v>
      </c>
      <c r="G86" s="35">
        <v>1</v>
      </c>
      <c r="H86" s="5"/>
      <c r="I86" s="5">
        <f t="shared" si="5"/>
        <v>0</v>
      </c>
      <c r="J86" s="5"/>
      <c r="K86" s="7"/>
    </row>
    <row r="87" spans="2:11" s="6" customFormat="1" ht="19.5" customHeight="1" x14ac:dyDescent="0.35">
      <c r="B87" s="7"/>
      <c r="C87" s="7"/>
      <c r="D87" s="19">
        <v>9.0399999999999991</v>
      </c>
      <c r="E87" s="5" t="s">
        <v>74</v>
      </c>
      <c r="F87" s="10" t="s">
        <v>7</v>
      </c>
      <c r="G87" s="35">
        <v>80.33</v>
      </c>
      <c r="H87" s="5"/>
      <c r="I87" s="5">
        <f t="shared" si="5"/>
        <v>0</v>
      </c>
      <c r="J87" s="5"/>
      <c r="K87" s="7"/>
    </row>
    <row r="88" spans="2:11" s="6" customFormat="1" ht="19.5" customHeight="1" x14ac:dyDescent="0.35">
      <c r="B88" s="7"/>
      <c r="C88" s="7"/>
      <c r="D88" s="19">
        <v>9.0500000000000007</v>
      </c>
      <c r="E88" s="5" t="s">
        <v>75</v>
      </c>
      <c r="F88" s="10" t="s">
        <v>3</v>
      </c>
      <c r="G88" s="35">
        <v>3</v>
      </c>
      <c r="H88" s="5"/>
      <c r="I88" s="5">
        <f t="shared" si="5"/>
        <v>0</v>
      </c>
      <c r="J88" s="5"/>
      <c r="K88" s="7"/>
    </row>
    <row r="89" spans="2:11" s="6" customFormat="1" ht="19.5" customHeight="1" x14ac:dyDescent="0.35">
      <c r="B89" s="7"/>
      <c r="C89" s="7"/>
      <c r="D89" s="19">
        <v>9.06</v>
      </c>
      <c r="E89" s="5" t="s">
        <v>76</v>
      </c>
      <c r="F89" s="10" t="s">
        <v>57</v>
      </c>
      <c r="G89" s="35">
        <v>1</v>
      </c>
      <c r="H89" s="5"/>
      <c r="I89" s="5">
        <f t="shared" si="5"/>
        <v>0</v>
      </c>
      <c r="J89" s="5"/>
      <c r="K89" s="7"/>
    </row>
    <row r="90" spans="2:11" s="6" customFormat="1" ht="19.5" customHeight="1" x14ac:dyDescent="0.35">
      <c r="B90" s="7"/>
      <c r="C90" s="7"/>
      <c r="D90" s="19"/>
      <c r="E90" s="5"/>
      <c r="F90" s="10"/>
      <c r="G90" s="39"/>
      <c r="H90" s="32"/>
      <c r="I90" s="5"/>
      <c r="J90" s="5"/>
      <c r="K90" s="7"/>
    </row>
    <row r="91" spans="2:11" s="6" customFormat="1" ht="19.5" customHeight="1" x14ac:dyDescent="0.35">
      <c r="B91" s="7"/>
      <c r="C91" s="7"/>
      <c r="D91" s="22"/>
      <c r="E91" s="23"/>
      <c r="F91" s="24"/>
      <c r="G91" s="38"/>
      <c r="H91" s="23"/>
      <c r="I91" s="23"/>
      <c r="J91" s="23">
        <f>SUM(I83:I90)</f>
        <v>0</v>
      </c>
      <c r="K91" s="7"/>
    </row>
    <row r="92" spans="2:11" s="6" customFormat="1" ht="19.5" customHeight="1" x14ac:dyDescent="0.35">
      <c r="B92" s="7"/>
      <c r="C92" s="7"/>
      <c r="D92" s="22"/>
      <c r="E92" s="23"/>
      <c r="F92" s="24"/>
      <c r="G92" s="38"/>
      <c r="H92" s="23"/>
      <c r="I92" s="23"/>
      <c r="J92" s="23"/>
      <c r="K92" s="7"/>
    </row>
    <row r="93" spans="2:11" s="6" customFormat="1" ht="19.5" customHeight="1" x14ac:dyDescent="0.35">
      <c r="B93" s="7"/>
      <c r="C93" s="7"/>
      <c r="D93" s="22"/>
      <c r="E93" s="23"/>
      <c r="F93" s="24"/>
      <c r="G93" s="36"/>
      <c r="H93" s="23"/>
      <c r="I93" s="23"/>
      <c r="J93" s="23"/>
      <c r="K93" s="7"/>
    </row>
    <row r="94" spans="2:11" s="6" customFormat="1" ht="19.5" customHeight="1" x14ac:dyDescent="0.35">
      <c r="B94" s="7"/>
      <c r="C94" s="7"/>
      <c r="D94" s="19">
        <v>10</v>
      </c>
      <c r="E94" s="16" t="s">
        <v>77</v>
      </c>
      <c r="F94" s="10"/>
      <c r="G94" s="35"/>
      <c r="H94" s="5"/>
      <c r="I94" s="5"/>
      <c r="J94" s="5"/>
      <c r="K94" s="7"/>
    </row>
    <row r="95" spans="2:11" s="6" customFormat="1" ht="19.5" customHeight="1" x14ac:dyDescent="0.35">
      <c r="B95" s="7"/>
      <c r="C95" s="7"/>
      <c r="D95" s="19">
        <v>10.01</v>
      </c>
      <c r="E95" s="5" t="s">
        <v>78</v>
      </c>
      <c r="F95" s="10" t="s">
        <v>73</v>
      </c>
      <c r="G95" s="35">
        <v>28</v>
      </c>
      <c r="H95" s="5"/>
      <c r="I95" s="5">
        <f>G95*H95</f>
        <v>0</v>
      </c>
      <c r="J95" s="5"/>
      <c r="K95" s="7"/>
    </row>
    <row r="96" spans="2:11" ht="15" customHeight="1" x14ac:dyDescent="0.35">
      <c r="B96" s="2"/>
      <c r="C96" s="2"/>
      <c r="D96" s="19"/>
      <c r="E96" s="5"/>
      <c r="F96" s="10"/>
      <c r="G96" s="35"/>
      <c r="H96" s="5"/>
      <c r="I96" s="5"/>
      <c r="J96" s="5"/>
      <c r="K96" s="2"/>
    </row>
    <row r="97" spans="2:11" ht="15" customHeight="1" x14ac:dyDescent="0.35">
      <c r="B97" s="2"/>
      <c r="C97" s="2"/>
      <c r="D97" s="22"/>
      <c r="E97" s="23"/>
      <c r="F97" s="24"/>
      <c r="G97" s="36"/>
      <c r="H97" s="23"/>
      <c r="I97" s="23"/>
      <c r="J97" s="23">
        <f>SUM(I95)</f>
        <v>0</v>
      </c>
      <c r="K97" s="2"/>
    </row>
    <row r="98" spans="2:11" s="6" customFormat="1" ht="18" customHeight="1" x14ac:dyDescent="0.3">
      <c r="B98" s="7"/>
      <c r="C98" s="7"/>
      <c r="D98" s="20"/>
      <c r="E98" s="12"/>
      <c r="F98" s="12"/>
      <c r="G98" s="40"/>
      <c r="H98" s="12"/>
      <c r="I98" s="12"/>
      <c r="J98" s="12"/>
      <c r="K98" s="7"/>
    </row>
    <row r="99" spans="2:11" s="6" customFormat="1" ht="22.5" customHeight="1" x14ac:dyDescent="0.3">
      <c r="B99" s="7"/>
      <c r="C99" s="7"/>
      <c r="D99" s="20"/>
      <c r="E99" s="12"/>
      <c r="F99" s="12"/>
      <c r="G99" s="40"/>
      <c r="H99" s="15" t="s">
        <v>39</v>
      </c>
      <c r="I99" s="26">
        <f>SUM(I13:I96)</f>
        <v>0</v>
      </c>
      <c r="J99" s="15">
        <f>SUM(J14:J97)</f>
        <v>0</v>
      </c>
      <c r="K99" s="7"/>
    </row>
    <row r="100" spans="2:11" s="6" customFormat="1" ht="22.5" customHeight="1" x14ac:dyDescent="0.3">
      <c r="B100" s="7"/>
      <c r="C100" s="7"/>
      <c r="D100" s="20"/>
      <c r="E100" s="12"/>
      <c r="F100" s="12"/>
      <c r="G100" s="40"/>
      <c r="H100" s="12"/>
      <c r="I100" s="12"/>
      <c r="J100" s="12"/>
      <c r="K100" s="7"/>
    </row>
    <row r="101" spans="2:11" s="6" customFormat="1" ht="19.5" customHeight="1" x14ac:dyDescent="0.35">
      <c r="B101" s="7"/>
      <c r="C101" s="7"/>
      <c r="D101" s="19"/>
      <c r="E101" s="16" t="s">
        <v>40</v>
      </c>
      <c r="F101" s="10"/>
      <c r="G101" s="35"/>
      <c r="H101" s="5"/>
      <c r="I101" s="5"/>
      <c r="J101" s="5"/>
      <c r="K101" s="7"/>
    </row>
    <row r="102" spans="2:11" s="6" customFormat="1" ht="19.5" customHeight="1" x14ac:dyDescent="0.35">
      <c r="B102" s="7"/>
      <c r="C102" s="7"/>
      <c r="D102" s="19"/>
      <c r="E102" s="5" t="s">
        <v>41</v>
      </c>
      <c r="F102" s="10" t="s">
        <v>48</v>
      </c>
      <c r="G102" s="35">
        <v>10</v>
      </c>
      <c r="H102" s="5"/>
      <c r="I102" s="5">
        <f>I99*10%</f>
        <v>0</v>
      </c>
      <c r="J102" s="5"/>
      <c r="K102" s="7"/>
    </row>
    <row r="103" spans="2:11" s="6" customFormat="1" ht="19.5" customHeight="1" x14ac:dyDescent="0.35">
      <c r="B103" s="7"/>
      <c r="C103" s="7"/>
      <c r="D103" s="19"/>
      <c r="E103" s="5" t="s">
        <v>42</v>
      </c>
      <c r="F103" s="10" t="s">
        <v>48</v>
      </c>
      <c r="G103" s="35">
        <v>18</v>
      </c>
      <c r="H103" s="5"/>
      <c r="I103" s="5">
        <f>I102*0.18</f>
        <v>0</v>
      </c>
      <c r="J103" s="5"/>
      <c r="K103" s="7"/>
    </row>
    <row r="104" spans="2:11" s="6" customFormat="1" ht="19.5" customHeight="1" x14ac:dyDescent="0.35">
      <c r="B104" s="7"/>
      <c r="C104" s="7"/>
      <c r="D104" s="19"/>
      <c r="E104" s="5" t="s">
        <v>43</v>
      </c>
      <c r="F104" s="10" t="s">
        <v>48</v>
      </c>
      <c r="G104" s="35">
        <v>5</v>
      </c>
      <c r="H104" s="5"/>
      <c r="I104" s="5">
        <f>J99*5%</f>
        <v>0</v>
      </c>
      <c r="J104" s="5"/>
      <c r="K104" s="7"/>
    </row>
    <row r="105" spans="2:11" s="6" customFormat="1" ht="19.5" customHeight="1" x14ac:dyDescent="0.35">
      <c r="B105" s="7"/>
      <c r="C105" s="7"/>
      <c r="D105" s="19"/>
      <c r="E105" s="5" t="s">
        <v>44</v>
      </c>
      <c r="F105" s="10" t="s">
        <v>48</v>
      </c>
      <c r="G105" s="35">
        <v>4</v>
      </c>
      <c r="H105" s="5"/>
      <c r="I105" s="5">
        <f>J99*4%</f>
        <v>0</v>
      </c>
      <c r="J105" s="5"/>
      <c r="K105" s="7"/>
    </row>
    <row r="106" spans="2:11" s="6" customFormat="1" ht="19.5" customHeight="1" x14ac:dyDescent="0.35">
      <c r="B106" s="7"/>
      <c r="C106" s="7"/>
      <c r="D106" s="19"/>
      <c r="E106" s="5" t="s">
        <v>45</v>
      </c>
      <c r="F106" s="10" t="s">
        <v>48</v>
      </c>
      <c r="G106" s="35">
        <v>4</v>
      </c>
      <c r="H106" s="5"/>
      <c r="I106" s="5">
        <f>J99*4%</f>
        <v>0</v>
      </c>
      <c r="J106" s="5"/>
      <c r="K106" s="7"/>
    </row>
    <row r="107" spans="2:11" s="6" customFormat="1" ht="19.5" customHeight="1" x14ac:dyDescent="0.35">
      <c r="B107" s="7"/>
      <c r="C107" s="7"/>
      <c r="D107" s="19"/>
      <c r="E107" s="5" t="s">
        <v>46</v>
      </c>
      <c r="F107" s="10" t="s">
        <v>48</v>
      </c>
      <c r="G107" s="35">
        <v>1</v>
      </c>
      <c r="H107" s="5"/>
      <c r="I107" s="5">
        <f>J99*1%</f>
        <v>0</v>
      </c>
      <c r="J107" s="5"/>
      <c r="K107" s="7"/>
    </row>
    <row r="108" spans="2:11" s="6" customFormat="1" ht="19.5" customHeight="1" x14ac:dyDescent="0.35">
      <c r="B108" s="7"/>
      <c r="C108" s="7"/>
      <c r="D108" s="19"/>
      <c r="E108" s="5" t="s">
        <v>47</v>
      </c>
      <c r="F108" s="10" t="s">
        <v>48</v>
      </c>
      <c r="G108" s="35">
        <v>0.1</v>
      </c>
      <c r="H108" s="5"/>
      <c r="I108" s="5">
        <f>J99*0.1%</f>
        <v>0</v>
      </c>
      <c r="J108" s="5"/>
      <c r="K108" s="7"/>
    </row>
    <row r="109" spans="2:11" s="6" customFormat="1" ht="19.5" customHeight="1" x14ac:dyDescent="0.35">
      <c r="B109" s="7"/>
      <c r="C109" s="7"/>
      <c r="D109" s="19"/>
      <c r="E109" s="5"/>
      <c r="F109" s="10"/>
      <c r="G109" s="35"/>
      <c r="H109" s="5"/>
      <c r="I109" s="5"/>
      <c r="J109" s="5"/>
      <c r="K109" s="7"/>
    </row>
    <row r="110" spans="2:11" s="6" customFormat="1" ht="9.9499999999999993" customHeight="1" x14ac:dyDescent="0.3">
      <c r="B110" s="7"/>
      <c r="C110" s="7"/>
      <c r="D110" s="20"/>
      <c r="E110" s="12"/>
      <c r="F110" s="12"/>
      <c r="G110" s="40"/>
      <c r="H110" s="12"/>
      <c r="I110" s="12"/>
      <c r="J110" s="12"/>
      <c r="K110" s="7"/>
    </row>
    <row r="111" spans="2:11" s="6" customFormat="1" ht="22.5" customHeight="1" x14ac:dyDescent="0.3">
      <c r="B111" s="7"/>
      <c r="C111" s="7"/>
      <c r="D111" s="20"/>
      <c r="E111" s="12"/>
      <c r="F111" s="12"/>
      <c r="G111" s="40"/>
      <c r="H111" s="15" t="s">
        <v>39</v>
      </c>
      <c r="I111" s="15">
        <f>SUM(I101:I109)</f>
        <v>0</v>
      </c>
      <c r="J111" s="12"/>
      <c r="K111" s="7"/>
    </row>
    <row r="112" spans="2:11" ht="15" x14ac:dyDescent="0.2">
      <c r="B112" s="7"/>
      <c r="C112" s="7"/>
      <c r="D112" s="7"/>
      <c r="E112" s="7"/>
      <c r="F112" s="7"/>
      <c r="G112" s="41"/>
      <c r="H112" s="7"/>
      <c r="I112" s="7"/>
      <c r="J112" s="7"/>
      <c r="K112" s="7"/>
    </row>
    <row r="113" spans="2:11" s="6" customFormat="1" ht="22.5" customHeight="1" x14ac:dyDescent="0.3">
      <c r="B113" s="7"/>
      <c r="C113" s="7"/>
      <c r="D113" s="20"/>
      <c r="E113" s="12"/>
      <c r="F113" s="12"/>
      <c r="G113" s="40"/>
      <c r="H113" s="15" t="s">
        <v>49</v>
      </c>
      <c r="I113" s="15">
        <f>J99+I111</f>
        <v>0</v>
      </c>
      <c r="J113" s="27"/>
      <c r="K113" s="7"/>
    </row>
    <row r="114" spans="2:11" s="6" customFormat="1" ht="19.5" customHeight="1" x14ac:dyDescent="0.35">
      <c r="B114" s="7"/>
      <c r="C114" s="7"/>
      <c r="D114" s="19"/>
      <c r="E114" s="5" t="s">
        <v>52</v>
      </c>
      <c r="F114" s="10" t="s">
        <v>48</v>
      </c>
      <c r="G114" s="35">
        <v>5</v>
      </c>
      <c r="H114" s="5"/>
      <c r="I114" s="5">
        <f>J99*0.05</f>
        <v>0</v>
      </c>
      <c r="J114" s="5"/>
      <c r="K114" s="7"/>
    </row>
    <row r="115" spans="2:11" ht="15" x14ac:dyDescent="0.2">
      <c r="B115" s="7"/>
      <c r="C115" s="7"/>
      <c r="D115" s="7"/>
      <c r="E115" s="7"/>
      <c r="F115" s="7"/>
      <c r="G115" s="41"/>
      <c r="H115" s="7"/>
      <c r="I115" s="7"/>
      <c r="J115" s="7"/>
      <c r="K115" s="7"/>
    </row>
    <row r="116" spans="2:11" s="6" customFormat="1" ht="22.5" customHeight="1" x14ac:dyDescent="0.3">
      <c r="B116" s="7"/>
      <c r="C116" s="7"/>
      <c r="D116" s="20"/>
      <c r="E116" s="12"/>
      <c r="F116" s="12"/>
      <c r="G116" s="12"/>
      <c r="H116" s="12"/>
      <c r="I116" s="12"/>
      <c r="J116" s="12"/>
      <c r="K116" s="7"/>
    </row>
    <row r="117" spans="2:11" s="6" customFormat="1" ht="22.5" customHeight="1" x14ac:dyDescent="0.3">
      <c r="B117" s="7"/>
      <c r="C117" s="7"/>
      <c r="D117" s="20"/>
      <c r="E117" s="12"/>
      <c r="F117" s="12"/>
      <c r="G117" s="12"/>
      <c r="H117" s="12"/>
      <c r="I117" s="12"/>
      <c r="J117" s="12"/>
      <c r="K117" s="7"/>
    </row>
    <row r="118" spans="2:11" s="6" customFormat="1" ht="22.5" customHeight="1" x14ac:dyDescent="0.35">
      <c r="B118" s="7"/>
      <c r="C118" s="7"/>
      <c r="D118" s="23"/>
      <c r="E118" s="24"/>
      <c r="F118" s="25"/>
      <c r="G118" s="23"/>
      <c r="H118" s="23"/>
      <c r="I118" s="23"/>
      <c r="J118" s="12"/>
      <c r="K118" s="7"/>
    </row>
    <row r="119" spans="2:11" s="6" customFormat="1" ht="22.5" customHeight="1" x14ac:dyDescent="0.35">
      <c r="B119" s="7"/>
      <c r="C119" s="7"/>
      <c r="D119" s="23"/>
      <c r="E119" s="24"/>
      <c r="F119" s="25"/>
      <c r="G119" s="23"/>
      <c r="H119" s="23"/>
      <c r="I119" s="23"/>
      <c r="J119" s="12"/>
      <c r="K119" s="7"/>
    </row>
    <row r="120" spans="2:11" s="6" customFormat="1" ht="22.5" customHeight="1" x14ac:dyDescent="0.5">
      <c r="B120" s="7"/>
      <c r="C120" s="7"/>
      <c r="D120" s="45"/>
      <c r="E120" s="24"/>
      <c r="F120" s="25"/>
      <c r="G120" s="23"/>
      <c r="H120" s="46"/>
      <c r="I120" s="46"/>
      <c r="J120" s="12"/>
      <c r="K120" s="7"/>
    </row>
    <row r="121" spans="2:11" s="6" customFormat="1" ht="22.5" customHeight="1" x14ac:dyDescent="0.3">
      <c r="B121" s="7"/>
      <c r="C121" s="7"/>
      <c r="D121" s="12"/>
      <c r="E121" s="7"/>
      <c r="F121" s="7"/>
      <c r="G121" s="7"/>
      <c r="H121" s="7"/>
      <c r="I121" s="7"/>
      <c r="J121" s="12"/>
      <c r="K121" s="7"/>
    </row>
    <row r="122" spans="2:11" s="6" customFormat="1" ht="22.5" customHeight="1" x14ac:dyDescent="0.3">
      <c r="B122" s="7"/>
      <c r="C122" s="7"/>
      <c r="D122" s="20"/>
      <c r="E122" s="12"/>
      <c r="F122" s="12"/>
      <c r="G122" s="12"/>
      <c r="H122" s="12"/>
      <c r="I122" s="12"/>
      <c r="J122" s="12"/>
      <c r="K122" s="7"/>
    </row>
    <row r="123" spans="2:11" s="6" customFormat="1" ht="22.5" customHeight="1" x14ac:dyDescent="0.3">
      <c r="B123" s="7"/>
      <c r="C123" s="7"/>
      <c r="D123" s="20"/>
      <c r="E123" s="12"/>
      <c r="F123" s="12"/>
      <c r="G123" s="40"/>
      <c r="H123" s="12"/>
      <c r="I123" s="12"/>
      <c r="J123" s="12"/>
      <c r="K123" s="7"/>
    </row>
    <row r="124" spans="2:11" x14ac:dyDescent="0.2">
      <c r="G124" s="1"/>
    </row>
    <row r="125" spans="2:11" x14ac:dyDescent="0.2">
      <c r="G125" s="1"/>
    </row>
    <row r="126" spans="2:11" x14ac:dyDescent="0.2">
      <c r="G126" s="1"/>
    </row>
    <row r="127" spans="2:11" x14ac:dyDescent="0.2">
      <c r="G127" s="1"/>
    </row>
    <row r="128" spans="2:11" x14ac:dyDescent="0.2">
      <c r="G128" s="1"/>
    </row>
    <row r="129" spans="7:7" x14ac:dyDescent="0.2">
      <c r="G129" s="1"/>
    </row>
    <row r="130" spans="7:7" x14ac:dyDescent="0.2">
      <c r="G130" s="1"/>
    </row>
    <row r="131" spans="7:7" x14ac:dyDescent="0.2">
      <c r="G131" s="1"/>
    </row>
    <row r="132" spans="7:7" x14ac:dyDescent="0.2">
      <c r="G132" s="1"/>
    </row>
    <row r="133" spans="7:7" x14ac:dyDescent="0.2">
      <c r="G133" s="1"/>
    </row>
    <row r="134" spans="7:7" x14ac:dyDescent="0.2">
      <c r="G134" s="1"/>
    </row>
    <row r="135" spans="7:7" x14ac:dyDescent="0.2">
      <c r="G135" s="1"/>
    </row>
    <row r="136" spans="7:7" x14ac:dyDescent="0.2">
      <c r="G136" s="1"/>
    </row>
    <row r="137" spans="7:7" x14ac:dyDescent="0.2">
      <c r="G137" s="1"/>
    </row>
    <row r="138" spans="7:7" x14ac:dyDescent="0.2">
      <c r="G138" s="1"/>
    </row>
    <row r="139" spans="7:7" x14ac:dyDescent="0.2">
      <c r="G139" s="1"/>
    </row>
    <row r="140" spans="7:7" x14ac:dyDescent="0.2">
      <c r="G140" s="1"/>
    </row>
    <row r="141" spans="7:7" x14ac:dyDescent="0.2">
      <c r="G141" s="1"/>
    </row>
    <row r="142" spans="7:7" x14ac:dyDescent="0.2">
      <c r="G142" s="1"/>
    </row>
    <row r="143" spans="7:7" x14ac:dyDescent="0.2">
      <c r="G143" s="1"/>
    </row>
    <row r="144" spans="7:7" x14ac:dyDescent="0.2">
      <c r="G144" s="1"/>
    </row>
    <row r="145" spans="7:7" x14ac:dyDescent="0.2">
      <c r="G145" s="1"/>
    </row>
    <row r="146" spans="7:7" x14ac:dyDescent="0.2">
      <c r="G146" s="1"/>
    </row>
    <row r="147" spans="7:7" x14ac:dyDescent="0.2">
      <c r="G147" s="1"/>
    </row>
    <row r="148" spans="7:7" x14ac:dyDescent="0.2">
      <c r="G148" s="1"/>
    </row>
    <row r="149" spans="7:7" x14ac:dyDescent="0.2">
      <c r="G149" s="1"/>
    </row>
    <row r="150" spans="7:7" x14ac:dyDescent="0.2">
      <c r="G150" s="1"/>
    </row>
    <row r="151" spans="7:7" x14ac:dyDescent="0.2">
      <c r="G151" s="1"/>
    </row>
    <row r="152" spans="7:7" x14ac:dyDescent="0.2">
      <c r="G152" s="1"/>
    </row>
    <row r="153" spans="7:7" x14ac:dyDescent="0.2">
      <c r="G153" s="1"/>
    </row>
    <row r="154" spans="7:7" x14ac:dyDescent="0.2">
      <c r="G154" s="1"/>
    </row>
    <row r="155" spans="7:7" x14ac:dyDescent="0.2">
      <c r="G155" s="1"/>
    </row>
    <row r="156" spans="7:7" x14ac:dyDescent="0.2">
      <c r="G156" s="1"/>
    </row>
    <row r="157" spans="7:7" x14ac:dyDescent="0.2">
      <c r="G157" s="1"/>
    </row>
    <row r="158" spans="7:7" x14ac:dyDescent="0.2">
      <c r="G158" s="1"/>
    </row>
    <row r="159" spans="7:7" x14ac:dyDescent="0.2">
      <c r="G159" s="1"/>
    </row>
    <row r="160" spans="7:7" x14ac:dyDescent="0.2">
      <c r="G160" s="1"/>
    </row>
  </sheetData>
  <sheetProtection formatRows="0" insertColumns="0" insertRows="0" insertHyperlinks="0" deleteRows="0" selectLockedCells="1" sort="0" autoFilter="0" pivotTables="0"/>
  <mergeCells count="2">
    <mergeCell ref="H120:I120"/>
    <mergeCell ref="E9:H10"/>
  </mergeCells>
  <printOptions horizontalCentered="1"/>
  <pageMargins left="0.23622047244094491" right="0.23622047244094491" top="0.74803149606299213" bottom="0.74803149606299213" header="0.31496062992125984" footer="0.31496062992125984"/>
  <pageSetup scale="55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VOLUMETRIA</vt:lpstr>
      <vt:lpstr>VOLUMETRIA!Área_de_impresión</vt:lpstr>
    </vt:vector>
  </TitlesOfParts>
  <Company>,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Diseño 2</dc:creator>
  <cp:lastModifiedBy>computos2</cp:lastModifiedBy>
  <cp:lastPrinted>2020-09-16T19:41:11Z</cp:lastPrinted>
  <dcterms:created xsi:type="dcterms:W3CDTF">2014-06-12T16:31:28Z</dcterms:created>
  <dcterms:modified xsi:type="dcterms:W3CDTF">2021-06-10T17:30:45Z</dcterms:modified>
</cp:coreProperties>
</file>