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Obras\Desktop\CLUB FRANCISCO DEL ROSARIO SANCHEZ\2022\BLOQUE I\NICHOS SAN MARCOS 2024\"/>
    </mc:Choice>
  </mc:AlternateContent>
  <bookViews>
    <workbookView xWindow="-105" yWindow="-105" windowWidth="23250" windowHeight="12570" tabRatio="891"/>
  </bookViews>
  <sheets>
    <sheet name="Hoja 1" sheetId="74" r:id="rId1"/>
  </sheets>
  <definedNames>
    <definedName name="_xlnm.Print_Area" localSheetId="0">'Hoja 1'!$A$1:$J$44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74" l="1"/>
  <c r="E26" i="74"/>
  <c r="E22" i="74" l="1"/>
  <c r="E19" i="74"/>
  <c r="E16" i="74"/>
  <c r="E15" i="74"/>
  <c r="E14" i="74"/>
  <c r="E9" i="74"/>
  <c r="H9" i="74" s="1"/>
  <c r="E11" i="74"/>
  <c r="E8" i="74"/>
  <c r="E10" i="74" s="1"/>
  <c r="H22" i="74" l="1"/>
  <c r="H19" i="74"/>
  <c r="I19" i="74" s="1"/>
  <c r="H8" i="74"/>
  <c r="H10" i="74"/>
  <c r="H11" i="74"/>
  <c r="H14" i="74"/>
  <c r="H15" i="74"/>
  <c r="H23" i="74"/>
  <c r="H26" i="74"/>
  <c r="I26" i="74" s="1"/>
  <c r="H16" i="74"/>
  <c r="I23" i="74" l="1"/>
  <c r="I16" i="74"/>
  <c r="H28" i="74"/>
  <c r="H35" i="74" s="1"/>
  <c r="I11" i="74"/>
  <c r="I28" i="74" l="1"/>
  <c r="H33" i="74"/>
  <c r="H36" i="74"/>
  <c r="H34" i="74"/>
  <c r="H32" i="74"/>
  <c r="H30" i="74"/>
  <c r="H31" i="74" s="1"/>
  <c r="H37" i="74" l="1"/>
  <c r="H39" i="74" s="1"/>
</calcChain>
</file>

<file path=xl/sharedStrings.xml><?xml version="1.0" encoding="utf-8"?>
<sst xmlns="http://schemas.openxmlformats.org/spreadsheetml/2006/main" count="64" uniqueCount="48">
  <si>
    <t>#</t>
  </si>
  <si>
    <t>UND</t>
  </si>
  <si>
    <t>Total:</t>
  </si>
  <si>
    <t>Costos indirectos</t>
  </si>
  <si>
    <t>ITBIS</t>
  </si>
  <si>
    <t>%</t>
  </si>
  <si>
    <t>Total General:</t>
  </si>
  <si>
    <t>Realizado Por:</t>
  </si>
  <si>
    <t>1.-</t>
  </si>
  <si>
    <t>2.-</t>
  </si>
  <si>
    <t>3.-</t>
  </si>
  <si>
    <t>Autorizado Por:</t>
  </si>
  <si>
    <t>M3</t>
  </si>
  <si>
    <t>M2</t>
  </si>
  <si>
    <t xml:space="preserve">BOTE DE MATERIAL INSERVIBLE </t>
  </si>
  <si>
    <t>VIGA DE AMARRE</t>
  </si>
  <si>
    <t>MUROS DE BLOQUES</t>
  </si>
  <si>
    <t>4.-</t>
  </si>
  <si>
    <t>CONCEPTO</t>
  </si>
  <si>
    <t>CANT</t>
  </si>
  <si>
    <t>P.U</t>
  </si>
  <si>
    <t>SUB-TOTAL</t>
  </si>
  <si>
    <t>TOTAL$</t>
  </si>
  <si>
    <t>Diomedes Roque Garcia Nuñez</t>
  </si>
  <si>
    <t>5.-</t>
  </si>
  <si>
    <t>TRABAJOS PRELIMINARES</t>
  </si>
  <si>
    <t xml:space="preserve">HOROMIGON ARMADO </t>
  </si>
  <si>
    <t>TERMINACION DE SUPERFICIE</t>
  </si>
  <si>
    <t xml:space="preserve">PINTURA </t>
  </si>
  <si>
    <t>PINTURA EN GENERAL</t>
  </si>
  <si>
    <t>Direccion tecnica y beneficios</t>
  </si>
  <si>
    <t>Transporte</t>
  </si>
  <si>
    <t>Gastos administrativos</t>
  </si>
  <si>
    <t>Seguros y Fianzas</t>
  </si>
  <si>
    <t>LEY -616 (Liq. Y prest. Laborales)</t>
  </si>
  <si>
    <t>CODIA</t>
  </si>
  <si>
    <t>HORMIGON ARMADO EN PLATEA</t>
  </si>
  <si>
    <t>DPTO. Obras Municipales</t>
  </si>
  <si>
    <t xml:space="preserve">Alcalde Municipal </t>
  </si>
  <si>
    <t>PRESUPUESTO CONSTRUCCION 240  NICHOS, 
SAN MARCOS, PUERTO PLATA.</t>
  </si>
  <si>
    <t>Ing. Joan Tavarez</t>
  </si>
  <si>
    <t>EXTRACCION DE CAPA VEGETAL E=0.30</t>
  </si>
  <si>
    <t>EXCAVACION DE FUNDACIONES</t>
  </si>
  <si>
    <t>COLOCACION DE MUROS DE BLOQUES DE 6"</t>
  </si>
  <si>
    <t>PAÑETE MAESTREADO INT/EXT</t>
  </si>
  <si>
    <t>FINO DE TECHO PLANO</t>
  </si>
  <si>
    <t>HORMIGON ARMADO EN LOSA  ENTREPISO</t>
  </si>
  <si>
    <t>REGADO, NIVELADO &amp; COMPACTADO CON CALICHE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</si>
</sst>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€]* #,##0.00_);_([$€]* \(#,##0.00\);_([$€]* &quot;-&quot;??_);_(@_)"/>
    <numFmt numFmtId="167" formatCode="_(* #,##0\ &quot;pta&quot;_);_(* \(#,##0\ &quot;pta&quot;\);_(* &quot;-&quot;??\ &quot;pta&quot;_);_(@_)"/>
    <numFmt numFmtId="168" formatCode="_-* #,##0.00\ _p_t_a_-;\-* #,##0.00\ _p_t_a_-;_-* &quot;-&quot;??\ _p_t_a_-;_-@_-"/>
    <numFmt numFmtId="169" formatCode="[$-F800]dddd\,\ mmmm\ dd\,\ yyyy"/>
    <numFmt numFmtId="170" formatCode="&quot;$&quot;#,##0.00"/>
  </numFmts>
  <fonts count="21" x14ac:knownFonts="1"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Trebuchet MS"/>
      <family val="2"/>
    </font>
    <font>
      <u/>
      <sz val="12"/>
      <color theme="11"/>
      <name val="Calibri"/>
      <family val="2"/>
      <scheme val="minor"/>
    </font>
    <font>
      <sz val="12"/>
      <color indexed="8"/>
      <name val="Trebuchet MS"/>
      <family val="2"/>
    </font>
    <font>
      <b/>
      <sz val="12"/>
      <name val="Trebuchet MS"/>
      <family val="2"/>
    </font>
    <font>
      <sz val="12"/>
      <name val="Arial"/>
      <family val="2"/>
    </font>
    <font>
      <b/>
      <sz val="14"/>
      <name val="Arial"/>
      <family val="2"/>
    </font>
    <font>
      <b/>
      <sz val="14"/>
      <name val="Trebuchet MS"/>
      <family val="2"/>
    </font>
    <font>
      <sz val="14"/>
      <name val="Trebuchet MS"/>
      <family val="2"/>
    </font>
    <font>
      <b/>
      <sz val="12"/>
      <color indexed="8"/>
      <name val="Trebuchet MS"/>
      <family val="2"/>
    </font>
    <font>
      <b/>
      <sz val="11"/>
      <name val="Arial"/>
      <family val="2"/>
    </font>
    <font>
      <sz val="12"/>
      <color theme="1"/>
      <name val="Calibri"/>
      <family val="2"/>
      <charset val="204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2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b/>
      <sz val="14"/>
      <color indexed="8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indexed="5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2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9" fillId="0" borderId="0" applyFont="0" applyFill="0" applyBorder="0" applyAlignment="0" applyProtection="0"/>
  </cellStyleXfs>
  <cellXfs count="75">
    <xf numFmtId="0" fontId="0" fillId="0" borderId="0" xfId="0"/>
    <xf numFmtId="0" fontId="2" fillId="2" borderId="0" xfId="1" applyFill="1"/>
    <xf numFmtId="0" fontId="2" fillId="3" borderId="0" xfId="1" applyNumberFormat="1" applyFont="1" applyFill="1" applyBorder="1" applyAlignment="1"/>
    <xf numFmtId="0" fontId="2" fillId="2" borderId="0" xfId="1" applyFill="1" applyAlignment="1">
      <alignment horizontal="left"/>
    </xf>
    <xf numFmtId="0" fontId="2" fillId="3" borderId="0" xfId="1" applyNumberFormat="1" applyFont="1" applyFill="1" applyBorder="1" applyAlignment="1">
      <alignment horizontal="left"/>
    </xf>
    <xf numFmtId="168" fontId="5" fillId="4" borderId="2" xfId="6" applyFont="1" applyFill="1" applyBorder="1" applyAlignment="1">
      <alignment horizontal="left"/>
    </xf>
    <xf numFmtId="0" fontId="7" fillId="2" borderId="0" xfId="1" applyFont="1" applyFill="1"/>
    <xf numFmtId="0" fontId="7" fillId="3" borderId="0" xfId="1" applyFont="1" applyFill="1" applyBorder="1"/>
    <xf numFmtId="0" fontId="8" fillId="3" borderId="0" xfId="1" applyNumberFormat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/>
    </xf>
    <xf numFmtId="0" fontId="2" fillId="3" borderId="0" xfId="1" applyNumberFormat="1" applyFont="1" applyFill="1" applyBorder="1" applyAlignment="1">
      <alignment horizontal="center"/>
    </xf>
    <xf numFmtId="49" fontId="5" fillId="4" borderId="2" xfId="6" applyNumberFormat="1" applyFont="1" applyFill="1" applyBorder="1" applyAlignment="1">
      <alignment horizontal="center"/>
    </xf>
    <xf numFmtId="0" fontId="2" fillId="2" borderId="0" xfId="1" applyFill="1" applyAlignment="1">
      <alignment horizontal="center"/>
    </xf>
    <xf numFmtId="0" fontId="3" fillId="3" borderId="0" xfId="1" applyFont="1" applyFill="1" applyBorder="1" applyAlignment="1">
      <alignment horizontal="center"/>
    </xf>
    <xf numFmtId="165" fontId="9" fillId="3" borderId="0" xfId="1" applyNumberFormat="1" applyFont="1" applyFill="1" applyBorder="1" applyAlignment="1">
      <alignment horizontal="center"/>
    </xf>
    <xf numFmtId="2" fontId="5" fillId="4" borderId="2" xfId="6" applyNumberFormat="1" applyFont="1" applyFill="1" applyBorder="1" applyAlignment="1">
      <alignment horizontal="center"/>
    </xf>
    <xf numFmtId="168" fontId="11" fillId="4" borderId="2" xfId="6" applyFont="1" applyFill="1" applyBorder="1" applyAlignment="1">
      <alignment horizontal="left"/>
    </xf>
    <xf numFmtId="0" fontId="6" fillId="5" borderId="1" xfId="1" applyNumberFormat="1" applyFont="1" applyFill="1" applyBorder="1" applyAlignment="1">
      <alignment horizontal="center"/>
    </xf>
    <xf numFmtId="0" fontId="5" fillId="4" borderId="2" xfId="6" applyNumberFormat="1" applyFont="1" applyFill="1" applyBorder="1" applyAlignment="1">
      <alignment horizontal="center"/>
    </xf>
    <xf numFmtId="0" fontId="3" fillId="3" borderId="0" xfId="1" applyNumberFormat="1" applyFont="1" applyFill="1" applyBorder="1" applyAlignment="1">
      <alignment horizontal="center"/>
    </xf>
    <xf numFmtId="0" fontId="2" fillId="2" borderId="0" xfId="1" applyNumberFormat="1" applyFill="1" applyAlignment="1">
      <alignment horizontal="center"/>
    </xf>
    <xf numFmtId="0" fontId="5" fillId="4" borderId="0" xfId="6" applyNumberFormat="1" applyFont="1" applyFill="1" applyBorder="1" applyAlignment="1">
      <alignment horizontal="center"/>
    </xf>
    <xf numFmtId="168" fontId="5" fillId="4" borderId="0" xfId="6" applyFont="1" applyFill="1" applyBorder="1" applyAlignment="1">
      <alignment horizontal="left"/>
    </xf>
    <xf numFmtId="49" fontId="5" fillId="4" borderId="0" xfId="6" applyNumberFormat="1" applyFont="1" applyFill="1" applyBorder="1" applyAlignment="1">
      <alignment horizontal="center"/>
    </xf>
    <xf numFmtId="2" fontId="5" fillId="4" borderId="0" xfId="6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68" fontId="11" fillId="4" borderId="0" xfId="6" applyFont="1" applyFill="1" applyBorder="1" applyAlignment="1">
      <alignment horizontal="right"/>
    </xf>
    <xf numFmtId="169" fontId="12" fillId="3" borderId="0" xfId="1" applyNumberFormat="1" applyFont="1" applyFill="1" applyBorder="1" applyAlignment="1"/>
    <xf numFmtId="0" fontId="6" fillId="3" borderId="0" xfId="1" applyFont="1" applyFill="1" applyBorder="1" applyAlignment="1">
      <alignment horizontal="right"/>
    </xf>
    <xf numFmtId="0" fontId="6" fillId="3" borderId="0" xfId="1" applyFont="1" applyFill="1" applyBorder="1" applyAlignment="1">
      <alignment horizontal="center"/>
    </xf>
    <xf numFmtId="4" fontId="11" fillId="4" borderId="0" xfId="6" applyNumberFormat="1" applyFont="1" applyFill="1" applyBorder="1" applyAlignment="1">
      <alignment horizontal="center"/>
    </xf>
    <xf numFmtId="4" fontId="15" fillId="0" borderId="3" xfId="225" applyNumberFormat="1" applyFont="1" applyBorder="1" applyAlignment="1">
      <alignment horizontal="center"/>
    </xf>
    <xf numFmtId="4" fontId="15" fillId="0" borderId="7" xfId="225" applyNumberFormat="1" applyFont="1" applyBorder="1" applyAlignment="1">
      <alignment horizontal="center"/>
    </xf>
    <xf numFmtId="165" fontId="15" fillId="0" borderId="8" xfId="224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4" fontId="15" fillId="0" borderId="10" xfId="225" applyNumberFormat="1" applyFont="1" applyBorder="1" applyAlignment="1">
      <alignment horizontal="center"/>
    </xf>
    <xf numFmtId="4" fontId="15" fillId="0" borderId="9" xfId="225" applyNumberFormat="1" applyFont="1" applyBorder="1" applyAlignment="1">
      <alignment horizontal="center"/>
    </xf>
    <xf numFmtId="165" fontId="15" fillId="0" borderId="12" xfId="224" applyFont="1" applyBorder="1" applyAlignment="1">
      <alignment horizontal="right"/>
    </xf>
    <xf numFmtId="0" fontId="15" fillId="0" borderId="13" xfId="0" applyFont="1" applyBorder="1" applyAlignment="1">
      <alignment horizontal="center"/>
    </xf>
    <xf numFmtId="4" fontId="15" fillId="0" borderId="14" xfId="225" applyNumberFormat="1" applyFont="1" applyBorder="1" applyAlignment="1">
      <alignment horizontal="center"/>
    </xf>
    <xf numFmtId="4" fontId="15" fillId="0" borderId="13" xfId="225" applyNumberFormat="1" applyFont="1" applyBorder="1" applyAlignment="1">
      <alignment horizontal="center"/>
    </xf>
    <xf numFmtId="0" fontId="14" fillId="4" borderId="1" xfId="0" applyFont="1" applyFill="1" applyBorder="1"/>
    <xf numFmtId="0" fontId="16" fillId="0" borderId="4" xfId="0" applyFont="1" applyBorder="1"/>
    <xf numFmtId="165" fontId="16" fillId="0" borderId="6" xfId="224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4" fontId="16" fillId="0" borderId="3" xfId="225" applyNumberFormat="1" applyFont="1" applyBorder="1" applyAlignment="1">
      <alignment horizontal="center"/>
    </xf>
    <xf numFmtId="4" fontId="16" fillId="0" borderId="7" xfId="225" applyNumberFormat="1" applyFont="1" applyBorder="1" applyAlignment="1">
      <alignment horizontal="center"/>
    </xf>
    <xf numFmtId="0" fontId="16" fillId="4" borderId="5" xfId="0" applyFont="1" applyFill="1" applyBorder="1" applyAlignment="1">
      <alignment wrapText="1"/>
    </xf>
    <xf numFmtId="165" fontId="16" fillId="0" borderId="6" xfId="224" applyFont="1" applyBorder="1" applyAlignment="1">
      <alignment horizontal="right"/>
    </xf>
    <xf numFmtId="0" fontId="16" fillId="4" borderId="11" xfId="0" applyFont="1" applyFill="1" applyBorder="1" applyAlignment="1">
      <alignment wrapText="1"/>
    </xf>
    <xf numFmtId="165" fontId="16" fillId="0" borderId="12" xfId="224" applyFont="1" applyBorder="1" applyAlignment="1">
      <alignment horizontal="right"/>
    </xf>
    <xf numFmtId="0" fontId="16" fillId="0" borderId="13" xfId="0" applyFont="1" applyBorder="1" applyAlignment="1">
      <alignment horizontal="center"/>
    </xf>
    <xf numFmtId="4" fontId="16" fillId="0" borderId="14" xfId="225" applyNumberFormat="1" applyFont="1" applyBorder="1" applyAlignment="1">
      <alignment horizontal="center"/>
    </xf>
    <xf numFmtId="4" fontId="16" fillId="0" borderId="13" xfId="225" applyNumberFormat="1" applyFont="1" applyBorder="1" applyAlignment="1">
      <alignment horizontal="center"/>
    </xf>
    <xf numFmtId="168" fontId="11" fillId="4" borderId="1" xfId="6" applyFont="1" applyFill="1" applyBorder="1" applyAlignment="1">
      <alignment horizontal="left"/>
    </xf>
    <xf numFmtId="0" fontId="17" fillId="3" borderId="1" xfId="1" applyNumberFormat="1" applyFont="1" applyFill="1" applyBorder="1" applyAlignment="1">
      <alignment vertical="center"/>
    </xf>
    <xf numFmtId="9" fontId="6" fillId="5" borderId="1" xfId="1" applyNumberFormat="1" applyFont="1" applyFill="1" applyBorder="1" applyAlignment="1">
      <alignment horizontal="center"/>
    </xf>
    <xf numFmtId="0" fontId="18" fillId="4" borderId="11" xfId="0" applyFont="1" applyFill="1" applyBorder="1" applyAlignment="1"/>
    <xf numFmtId="2" fontId="5" fillId="4" borderId="2" xfId="6" applyNumberFormat="1" applyFont="1" applyFill="1" applyBorder="1" applyAlignment="1">
      <alignment horizontal="left" vertical="center"/>
    </xf>
    <xf numFmtId="0" fontId="7" fillId="3" borderId="15" xfId="1" applyFont="1" applyFill="1" applyBorder="1" applyAlignment="1">
      <alignment horizontal="center" vertical="center"/>
    </xf>
    <xf numFmtId="168" fontId="5" fillId="4" borderId="0" xfId="6" applyFont="1" applyFill="1" applyBorder="1" applyAlignment="1">
      <alignment horizontal="center"/>
    </xf>
    <xf numFmtId="170" fontId="20" fillId="4" borderId="2" xfId="6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wrapText="1"/>
    </xf>
    <xf numFmtId="165" fontId="16" fillId="0" borderId="6" xfId="224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4" fontId="16" fillId="0" borderId="3" xfId="225" applyNumberFormat="1" applyFont="1" applyBorder="1" applyAlignment="1">
      <alignment horizontal="center" vertical="center"/>
    </xf>
    <xf numFmtId="4" fontId="16" fillId="0" borderId="7" xfId="225" applyNumberFormat="1" applyFont="1" applyBorder="1" applyAlignment="1">
      <alignment horizontal="center" vertical="center"/>
    </xf>
    <xf numFmtId="0" fontId="8" fillId="3" borderId="1" xfId="1" applyNumberFormat="1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/>
    </xf>
    <xf numFmtId="170" fontId="20" fillId="4" borderId="3" xfId="6" applyNumberFormat="1" applyFont="1" applyFill="1" applyBorder="1" applyAlignment="1">
      <alignment horizontal="center" vertical="center"/>
    </xf>
    <xf numFmtId="165" fontId="16" fillId="0" borderId="1" xfId="224" applyFont="1" applyBorder="1" applyAlignment="1">
      <alignment horizontal="right"/>
    </xf>
    <xf numFmtId="0" fontId="16" fillId="0" borderId="1" xfId="0" applyFont="1" applyBorder="1" applyAlignment="1">
      <alignment horizontal="center"/>
    </xf>
    <xf numFmtId="4" fontId="16" fillId="0" borderId="1" xfId="225" applyNumberFormat="1" applyFont="1" applyBorder="1" applyAlignment="1">
      <alignment horizontal="center"/>
    </xf>
  </cellXfs>
  <cellStyles count="227">
    <cellStyle name="Euro" xfId="4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1" builtinId="9" hidden="1"/>
    <cellStyle name="Hipervínculo visitado" xfId="219" builtinId="9" hidden="1"/>
    <cellStyle name="Hipervínculo visitado" xfId="217" builtinId="9" hidden="1"/>
    <cellStyle name="Hipervínculo visitado" xfId="215" builtinId="9" hidden="1"/>
    <cellStyle name="Hipervínculo visitado" xfId="213" builtinId="9" hidden="1"/>
    <cellStyle name="Hipervínculo visitado" xfId="211" builtinId="9" hidden="1"/>
    <cellStyle name="Hipervínculo visitado" xfId="209" builtinId="9" hidden="1"/>
    <cellStyle name="Hipervínculo visitado" xfId="207" builtinId="9" hidden="1"/>
    <cellStyle name="Hipervínculo visitado" xfId="205" builtinId="9" hidden="1"/>
    <cellStyle name="Hipervínculo visitado" xfId="203" builtinId="9" hidden="1"/>
    <cellStyle name="Hipervínculo visitado" xfId="201" builtinId="9" hidden="1"/>
    <cellStyle name="Hipervínculo visitado" xfId="199" builtinId="9" hidden="1"/>
    <cellStyle name="Hipervínculo visitado" xfId="197" builtinId="9" hidden="1"/>
    <cellStyle name="Hipervínculo visitado" xfId="195" builtinId="9" hidden="1"/>
    <cellStyle name="Hipervínculo visitado" xfId="193" builtinId="9" hidden="1"/>
    <cellStyle name="Hipervínculo visitado" xfId="191" builtinId="9" hidden="1"/>
    <cellStyle name="Hipervínculo visitado" xfId="189" builtinId="9" hidden="1"/>
    <cellStyle name="Hipervínculo visitado" xfId="187" builtinId="9" hidden="1"/>
    <cellStyle name="Hipervínculo visitado" xfId="185" builtinId="9" hidden="1"/>
    <cellStyle name="Hipervínculo visitado" xfId="183" builtinId="9" hidden="1"/>
    <cellStyle name="Hipervínculo visitado" xfId="181" builtinId="9" hidden="1"/>
    <cellStyle name="Hipervínculo visitado" xfId="179" builtinId="9" hidden="1"/>
    <cellStyle name="Hipervínculo visitado" xfId="177" builtinId="9" hidden="1"/>
    <cellStyle name="Hipervínculo visitado" xfId="175" builtinId="9" hidden="1"/>
    <cellStyle name="Hipervínculo visitado" xfId="173" builtinId="9" hidden="1"/>
    <cellStyle name="Hipervínculo visitado" xfId="171" builtinId="9" hidden="1"/>
    <cellStyle name="Hipervínculo visitado" xfId="169" builtinId="9" hidden="1"/>
    <cellStyle name="Hipervínculo visitado" xfId="167" builtinId="9" hidden="1"/>
    <cellStyle name="Hipervínculo visitado" xfId="165" builtinId="9" hidden="1"/>
    <cellStyle name="Hipervínculo visitado" xfId="163" builtinId="9" hidden="1"/>
    <cellStyle name="Hipervínculo visitado" xfId="161" builtinId="9" hidden="1"/>
    <cellStyle name="Hipervínculo visitado" xfId="159" builtinId="9" hidden="1"/>
    <cellStyle name="Hipervínculo visitado" xfId="157" builtinId="9" hidden="1"/>
    <cellStyle name="Hipervínculo visitado" xfId="155" builtinId="9" hidden="1"/>
    <cellStyle name="Hipervínculo visitado" xfId="153" builtinId="9" hidden="1"/>
    <cellStyle name="Hipervínculo visitado" xfId="151" builtinId="9" hidden="1"/>
    <cellStyle name="Hipervínculo visitado" xfId="149" builtinId="9" hidden="1"/>
    <cellStyle name="Hipervínculo visitado" xfId="147" builtinId="9" hidden="1"/>
    <cellStyle name="Hipervínculo visitado" xfId="145" builtinId="9" hidden="1"/>
    <cellStyle name="Hipervínculo visitado" xfId="143" builtinId="9" hidden="1"/>
    <cellStyle name="Hipervínculo visitado" xfId="141" builtinId="9" hidden="1"/>
    <cellStyle name="Hipervínculo visitado" xfId="139" builtinId="9" hidden="1"/>
    <cellStyle name="Hipervínculo visitado" xfId="137" builtinId="9" hidden="1"/>
    <cellStyle name="Hipervínculo visitado" xfId="135" builtinId="9" hidden="1"/>
    <cellStyle name="Hipervínculo visitado" xfId="133" builtinId="9" hidden="1"/>
    <cellStyle name="Hipervínculo visitado" xfId="131" builtinId="9" hidden="1"/>
    <cellStyle name="Hipervínculo visitado" xfId="129" builtinId="9" hidden="1"/>
    <cellStyle name="Hipervínculo visitado" xfId="127" builtinId="9" hidden="1"/>
    <cellStyle name="Hipervínculo visitado" xfId="125" builtinId="9" hidden="1"/>
    <cellStyle name="Hipervínculo visitado" xfId="123" builtinId="9" hidden="1"/>
    <cellStyle name="Hipervínculo visitado" xfId="121" builtinId="9" hidden="1"/>
    <cellStyle name="Hipervínculo visitado" xfId="119" builtinId="9" hidden="1"/>
    <cellStyle name="Hipervínculo visitado" xfId="117" builtinId="9" hidden="1"/>
    <cellStyle name="Hipervínculo visitado" xfId="115" builtinId="9" hidden="1"/>
    <cellStyle name="Hipervínculo visitado" xfId="113" builtinId="9" hidden="1"/>
    <cellStyle name="Hipervínculo visitado" xfId="111" builtinId="9" hidden="1"/>
    <cellStyle name="Hipervínculo visitado" xfId="109" builtinId="9" hidden="1"/>
    <cellStyle name="Hipervínculo visitado" xfId="107" builtinId="9" hidden="1"/>
    <cellStyle name="Hipervínculo visitado" xfId="105" builtinId="9" hidden="1"/>
    <cellStyle name="Hipervínculo visitado" xfId="103" builtinId="9" hidden="1"/>
    <cellStyle name="Hipervínculo visitado" xfId="101" builtinId="9" hidden="1"/>
    <cellStyle name="Hipervínculo visitado" xfId="99" builtinId="9" hidden="1"/>
    <cellStyle name="Hipervínculo visitado" xfId="97" builtinId="9" hidden="1"/>
    <cellStyle name="Hipervínculo visitado" xfId="95" builtinId="9" hidden="1"/>
    <cellStyle name="Hipervínculo visitado" xfId="93" builtinId="9" hidden="1"/>
    <cellStyle name="Hipervínculo visitado" xfId="91" builtinId="9" hidden="1"/>
    <cellStyle name="Hipervínculo visitado" xfId="89" builtinId="9" hidden="1"/>
    <cellStyle name="Hipervínculo visitado" xfId="87" builtinId="9" hidden="1"/>
    <cellStyle name="Hipervínculo visitado" xfId="85" builtinId="9" hidden="1"/>
    <cellStyle name="Hipervínculo visitado" xfId="83" builtinId="9" hidden="1"/>
    <cellStyle name="Hipervínculo visitado" xfId="81" builtinId="9" hidden="1"/>
    <cellStyle name="Hipervínculo visitado" xfId="79" builtinId="9" hidden="1"/>
    <cellStyle name="Hipervínculo visitado" xfId="77" builtinId="9" hidden="1"/>
    <cellStyle name="Hipervínculo visitado" xfId="75" builtinId="9" hidden="1"/>
    <cellStyle name="Hipervínculo visitado" xfId="73" builtinId="9" hidden="1"/>
    <cellStyle name="Hipervínculo visitado" xfId="71" builtinId="9" hidden="1"/>
    <cellStyle name="Hipervínculo visitado" xfId="69" builtinId="9" hidden="1"/>
    <cellStyle name="Hipervínculo visitado" xfId="67" builtinId="9" hidden="1"/>
    <cellStyle name="Hipervínculo visitado" xfId="65" builtinId="9" hidden="1"/>
    <cellStyle name="Hipervínculo visitado" xfId="63" builtinId="9" hidden="1"/>
    <cellStyle name="Hipervínculo visitado" xfId="61" builtinId="9" hidden="1"/>
    <cellStyle name="Hipervínculo visitado" xfId="59" builtinId="9" hidden="1"/>
    <cellStyle name="Hipervínculo visitado" xfId="57" builtinId="9" hidden="1"/>
    <cellStyle name="Hipervínculo visitado" xfId="55" builtinId="9" hidden="1"/>
    <cellStyle name="Hipervínculo visitado" xfId="53" builtinId="9" hidden="1"/>
    <cellStyle name="Hipervínculo visitado" xfId="51" builtinId="9" hidden="1"/>
    <cellStyle name="Hipervínculo visitado" xfId="49" builtinId="9" hidden="1"/>
    <cellStyle name="Hipervínculo visitado" xfId="47" builtinId="9" hidden="1"/>
    <cellStyle name="Hipervínculo visitado" xfId="45" builtinId="9" hidden="1"/>
    <cellStyle name="Hipervínculo visitado" xfId="43" builtinId="9" hidden="1"/>
    <cellStyle name="Hipervínculo visitado" xfId="41" builtinId="9" hidden="1"/>
    <cellStyle name="Hipervínculo visitado" xfId="39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6" builtinId="9" hidden="1"/>
    <cellStyle name="Hipervínculo visitado" xfId="27" builtinId="9" hidden="1"/>
    <cellStyle name="Hipervínculo visitado" xfId="28" builtinId="9" hidden="1"/>
    <cellStyle name="Hipervínculo visitado" xfId="30" builtinId="9" hidden="1"/>
    <cellStyle name="Hipervínculo visitado" xfId="31" builtinId="9" hidden="1"/>
    <cellStyle name="Hipervínculo visitado" xfId="32" builtinId="9" hidden="1"/>
    <cellStyle name="Hipervínculo visitado" xfId="34" builtinId="9" hidden="1"/>
    <cellStyle name="Hipervínculo visitado" xfId="35" builtinId="9" hidden="1"/>
    <cellStyle name="Hipervínculo visitado" xfId="36" builtinId="9" hidden="1"/>
    <cellStyle name="Hipervínculo visitado" xfId="38" builtinId="9" hidden="1"/>
    <cellStyle name="Hipervínculo visitado" xfId="37" builtinId="9" hidden="1"/>
    <cellStyle name="Hipervínculo visitado" xfId="33" builtinId="9" hidden="1"/>
    <cellStyle name="Hipervínculo visitado" xfId="29" builtinId="9" hidden="1"/>
    <cellStyle name="Hipervínculo visitado" xfId="25" builtinId="9" hidden="1"/>
    <cellStyle name="Hipervínculo visitado" xfId="21" builtinId="9" hidden="1"/>
    <cellStyle name="Hipervínculo visitado" xfId="17" builtinId="9" hidden="1"/>
    <cellStyle name="Hipervínculo visitado" xfId="11" builtinId="9" hidden="1"/>
    <cellStyle name="Hipervínculo visitado" xfId="12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3" builtinId="9" hidden="1"/>
    <cellStyle name="Hipervínculo visitado" xfId="9" builtinId="9" hidden="1"/>
    <cellStyle name="Hipervínculo visitado" xfId="10" builtinId="9" hidden="1"/>
    <cellStyle name="Hipervínculo visitado" xfId="8" builtinId="9" hidden="1"/>
    <cellStyle name="Hipervínculo visitado" xfId="7" builtinId="9" hidden="1"/>
    <cellStyle name="Millares" xfId="224" builtinId="3"/>
    <cellStyle name="Millares 2" xfId="3"/>
    <cellStyle name="Millares 3" xfId="226"/>
    <cellStyle name="Millares_CAJA DE LUCES QUISQUEYA COT FINAL" xfId="6"/>
    <cellStyle name="Moneda" xfId="225" builtinId="4"/>
    <cellStyle name="Moneda 2" xfId="2"/>
    <cellStyle name="Moneda 3" xfId="223"/>
    <cellStyle name="Normal" xfId="0" builtinId="0"/>
    <cellStyle name="Normal 2" xfId="1"/>
    <cellStyle name="Normal 3" xfId="222"/>
    <cellStyle name="Währung" xfId="5"/>
  </cellStyles>
  <dxfs count="0"/>
  <tableStyles count="0" defaultTableStyle="TableStyleMedium9" defaultPivotStyle="PivotStyleMedium4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2772407</xdr:colOff>
      <xdr:row>1</xdr:row>
      <xdr:rowOff>38320</xdr:rowOff>
    </xdr:from>
    <xdr:to>
      <xdr:col>7</xdr:col>
      <xdr:colOff>994943</xdr:colOff>
      <xdr:row>3</xdr:row>
      <xdr:rowOff>384395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2032" y="673320"/>
          <a:ext cx="5239286" cy="2378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J44"/>
  <sheetViews>
    <sheetView tabSelected="1" view="pageBreakPreview" zoomScale="84" zoomScaleNormal="90" zoomScaleSheetLayoutView="84" zoomScalePageLayoutView="120" workbookViewId="0">
      <selection activeCell="G31" sqref="G31"/>
    </sheetView>
  </sheetViews>
  <sheetFormatPr baseColWidth="10" defaultColWidth="9.25" defaultRowHeight="12.75" x14ac:dyDescent="0.2"/>
  <cols>
    <col min="1" max="2" width="2.125" style="1" customWidth="1"/>
    <col min="3" max="3" width="6.5" style="20" customWidth="1"/>
    <col min="4" max="4" width="50.625" style="3" bestFit="1" customWidth="1"/>
    <col min="5" max="5" width="11.5" style="12" bestFit="1" customWidth="1"/>
    <col min="6" max="6" width="12.625" style="12" customWidth="1"/>
    <col min="7" max="7" width="17.375" style="1" customWidth="1"/>
    <col min="8" max="8" width="22.625" style="1" customWidth="1"/>
    <col min="9" max="9" width="19.125" style="1" bestFit="1" customWidth="1"/>
    <col min="10" max="10" width="2.125" style="1" customWidth="1"/>
    <col min="11" max="17" width="14.875" style="1" customWidth="1"/>
    <col min="18" max="16384" width="9.25" style="1"/>
  </cols>
  <sheetData>
    <row r="1" spans="1:10" x14ac:dyDescent="0.2">
      <c r="A1" s="2"/>
      <c r="B1" s="2"/>
      <c r="C1" s="10"/>
      <c r="D1" s="4"/>
      <c r="E1" s="10"/>
      <c r="F1" s="10"/>
      <c r="G1" s="2"/>
      <c r="H1" s="2"/>
      <c r="I1" s="2"/>
      <c r="J1" s="2"/>
    </row>
    <row r="2" spans="1:10" x14ac:dyDescent="0.2">
      <c r="A2" s="2"/>
      <c r="B2" s="2"/>
      <c r="C2" s="10"/>
      <c r="D2" s="4"/>
      <c r="E2" s="10"/>
      <c r="F2" s="10"/>
      <c r="G2" s="2"/>
      <c r="H2" s="2"/>
      <c r="I2" s="2"/>
      <c r="J2" s="2"/>
    </row>
    <row r="3" spans="1:10" ht="147" customHeight="1" x14ac:dyDescent="0.2">
      <c r="A3" s="2"/>
      <c r="B3" s="2"/>
      <c r="C3" s="10"/>
      <c r="D3" s="4"/>
      <c r="E3" s="10"/>
      <c r="F3" s="10"/>
      <c r="G3" s="2"/>
      <c r="H3" s="2"/>
      <c r="I3" s="2"/>
      <c r="J3" s="2"/>
    </row>
    <row r="4" spans="1:10" ht="54.75" customHeight="1" x14ac:dyDescent="0.25">
      <c r="A4" s="2"/>
      <c r="B4" s="2"/>
      <c r="C4" s="10"/>
      <c r="D4" s="4"/>
      <c r="E4" s="10"/>
      <c r="F4" s="10"/>
      <c r="G4" s="2"/>
      <c r="H4" s="2"/>
      <c r="I4" s="28"/>
      <c r="J4" s="2"/>
    </row>
    <row r="5" spans="1:10" ht="33.75" customHeight="1" x14ac:dyDescent="0.2">
      <c r="A5" s="2"/>
      <c r="B5" s="2"/>
      <c r="C5" s="10"/>
      <c r="D5" s="68" t="s">
        <v>39</v>
      </c>
      <c r="E5" s="68"/>
      <c r="F5" s="8"/>
      <c r="G5" s="8"/>
      <c r="H5" s="8"/>
      <c r="I5" s="2"/>
      <c r="J5" s="2"/>
    </row>
    <row r="6" spans="1:10" s="6" customFormat="1" ht="24" customHeight="1" x14ac:dyDescent="0.35">
      <c r="A6" s="7"/>
      <c r="B6" s="7"/>
      <c r="C6" s="17" t="s">
        <v>0</v>
      </c>
      <c r="D6" s="9" t="s">
        <v>18</v>
      </c>
      <c r="E6" s="9" t="s">
        <v>19</v>
      </c>
      <c r="F6" s="9" t="s">
        <v>1</v>
      </c>
      <c r="G6" s="9" t="s">
        <v>20</v>
      </c>
      <c r="H6" s="9" t="s">
        <v>22</v>
      </c>
      <c r="I6" s="57" t="s">
        <v>21</v>
      </c>
      <c r="J6" s="7"/>
    </row>
    <row r="7" spans="1:10" s="6" customFormat="1" ht="19.5" customHeight="1" x14ac:dyDescent="0.35">
      <c r="A7" s="7"/>
      <c r="B7" s="7"/>
      <c r="C7" s="18" t="s">
        <v>8</v>
      </c>
      <c r="D7" s="56" t="s">
        <v>25</v>
      </c>
      <c r="E7" s="44"/>
      <c r="F7" s="45"/>
      <c r="G7" s="32"/>
      <c r="H7" s="33"/>
      <c r="I7" s="5"/>
      <c r="J7" s="7"/>
    </row>
    <row r="8" spans="1:10" s="6" customFormat="1" ht="19.5" customHeight="1" x14ac:dyDescent="0.35">
      <c r="A8" s="7"/>
      <c r="B8" s="7"/>
      <c r="C8" s="18">
        <v>1.01</v>
      </c>
      <c r="D8" s="43" t="s">
        <v>41</v>
      </c>
      <c r="E8" s="44">
        <f>(9.15*7*0.3)*2</f>
        <v>38.43</v>
      </c>
      <c r="F8" s="45" t="s">
        <v>12</v>
      </c>
      <c r="G8" s="46"/>
      <c r="H8" s="47">
        <f>E8*G8</f>
        <v>0</v>
      </c>
      <c r="I8" s="5"/>
      <c r="J8" s="7"/>
    </row>
    <row r="9" spans="1:10" s="6" customFormat="1" ht="19.5" customHeight="1" x14ac:dyDescent="0.35">
      <c r="A9" s="7"/>
      <c r="B9" s="7"/>
      <c r="C9" s="18">
        <v>1.02</v>
      </c>
      <c r="D9" s="43" t="s">
        <v>42</v>
      </c>
      <c r="E9" s="44">
        <f>(9.15*7*0.4)*2</f>
        <v>51.24</v>
      </c>
      <c r="F9" s="45" t="s">
        <v>12</v>
      </c>
      <c r="G9" s="46"/>
      <c r="H9" s="47">
        <f>E9*G9</f>
        <v>0</v>
      </c>
      <c r="I9" s="5"/>
      <c r="J9" s="7"/>
    </row>
    <row r="10" spans="1:10" s="6" customFormat="1" ht="19.5" customHeight="1" x14ac:dyDescent="0.35">
      <c r="A10" s="7"/>
      <c r="B10" s="7"/>
      <c r="C10" s="18">
        <v>1.03</v>
      </c>
      <c r="D10" s="43" t="s">
        <v>14</v>
      </c>
      <c r="E10" s="44">
        <f>(E8+E9)*1.3</f>
        <v>116.57100000000001</v>
      </c>
      <c r="F10" s="45" t="s">
        <v>12</v>
      </c>
      <c r="G10" s="46"/>
      <c r="H10" s="47">
        <f>E10*G10</f>
        <v>0</v>
      </c>
      <c r="I10" s="5"/>
      <c r="J10" s="7"/>
    </row>
    <row r="11" spans="1:10" s="6" customFormat="1" ht="43.5" customHeight="1" x14ac:dyDescent="0.35">
      <c r="A11" s="7"/>
      <c r="B11" s="7"/>
      <c r="C11" s="18">
        <v>1.04</v>
      </c>
      <c r="D11" s="63" t="s">
        <v>47</v>
      </c>
      <c r="E11" s="64">
        <f>9.15*7*0.6</f>
        <v>38.43</v>
      </c>
      <c r="F11" s="65" t="s">
        <v>12</v>
      </c>
      <c r="G11" s="66"/>
      <c r="H11" s="67">
        <f>E11*G11</f>
        <v>0</v>
      </c>
      <c r="I11" s="62">
        <f>SUM(H8:H12)</f>
        <v>0</v>
      </c>
      <c r="J11" s="7"/>
    </row>
    <row r="12" spans="1:10" s="6" customFormat="1" ht="19.5" customHeight="1" x14ac:dyDescent="0.35">
      <c r="A12" s="7"/>
      <c r="B12" s="7"/>
      <c r="C12" s="18"/>
      <c r="D12" s="43"/>
      <c r="E12" s="44"/>
      <c r="F12" s="45"/>
      <c r="G12" s="46"/>
      <c r="H12" s="47"/>
      <c r="I12" s="5"/>
      <c r="J12" s="7"/>
    </row>
    <row r="13" spans="1:10" s="6" customFormat="1" ht="16.5" customHeight="1" x14ac:dyDescent="0.35">
      <c r="A13" s="7"/>
      <c r="B13" s="7"/>
      <c r="C13" s="18" t="s">
        <v>9</v>
      </c>
      <c r="D13" s="56" t="s">
        <v>26</v>
      </c>
      <c r="E13" s="34"/>
      <c r="F13" s="35"/>
      <c r="G13" s="36"/>
      <c r="H13" s="37"/>
      <c r="I13" s="5"/>
      <c r="J13" s="7"/>
    </row>
    <row r="14" spans="1:10" s="6" customFormat="1" ht="24.75" customHeight="1" x14ac:dyDescent="0.35">
      <c r="A14" s="7"/>
      <c r="B14" s="7"/>
      <c r="C14" s="18">
        <v>2.0099999999999998</v>
      </c>
      <c r="D14" s="48" t="s">
        <v>36</v>
      </c>
      <c r="E14" s="49">
        <f>(7.35*5.2*0.25)*2</f>
        <v>19.11</v>
      </c>
      <c r="F14" s="45" t="s">
        <v>12</v>
      </c>
      <c r="G14" s="46"/>
      <c r="H14" s="47">
        <f>G14*E14</f>
        <v>0</v>
      </c>
      <c r="I14" s="5"/>
      <c r="J14" s="7"/>
    </row>
    <row r="15" spans="1:10" s="6" customFormat="1" ht="19.5" customHeight="1" x14ac:dyDescent="0.35">
      <c r="A15" s="7"/>
      <c r="B15" s="7"/>
      <c r="C15" s="18">
        <v>2.02</v>
      </c>
      <c r="D15" s="50" t="s">
        <v>46</v>
      </c>
      <c r="E15" s="51">
        <f>((7.15*5.2*0.12)*4)*2</f>
        <v>35.692799999999998</v>
      </c>
      <c r="F15" s="52" t="s">
        <v>12</v>
      </c>
      <c r="G15" s="53"/>
      <c r="H15" s="54">
        <f>E15*G15</f>
        <v>0</v>
      </c>
      <c r="I15" s="5"/>
      <c r="J15" s="7"/>
    </row>
    <row r="16" spans="1:10" s="6" customFormat="1" ht="19.5" customHeight="1" x14ac:dyDescent="0.35">
      <c r="A16" s="7"/>
      <c r="B16" s="7"/>
      <c r="C16" s="18">
        <v>2.0299999999999998</v>
      </c>
      <c r="D16" s="50" t="s">
        <v>15</v>
      </c>
      <c r="E16" s="51">
        <f>((61.45*0.15*0.3)*4)*2</f>
        <v>22.121999999999996</v>
      </c>
      <c r="F16" s="52" t="s">
        <v>12</v>
      </c>
      <c r="G16" s="53"/>
      <c r="H16" s="54">
        <f>E16*G16</f>
        <v>0</v>
      </c>
      <c r="I16" s="62">
        <f>SUM(H14:H16)</f>
        <v>0</v>
      </c>
      <c r="J16" s="7"/>
    </row>
    <row r="17" spans="1:10" s="6" customFormat="1" ht="19.5" x14ac:dyDescent="0.35">
      <c r="A17" s="7"/>
      <c r="B17" s="7"/>
      <c r="C17" s="18"/>
      <c r="D17" s="58"/>
      <c r="E17" s="51"/>
      <c r="F17" s="52"/>
      <c r="G17" s="53"/>
      <c r="H17" s="54"/>
      <c r="I17" s="55"/>
      <c r="J17" s="7"/>
    </row>
    <row r="18" spans="1:10" s="6" customFormat="1" ht="19.5" customHeight="1" x14ac:dyDescent="0.35">
      <c r="A18" s="7"/>
      <c r="B18" s="7"/>
      <c r="C18" s="18" t="s">
        <v>10</v>
      </c>
      <c r="D18" s="56" t="s">
        <v>16</v>
      </c>
      <c r="E18" s="51"/>
      <c r="F18" s="52"/>
      <c r="G18" s="40"/>
      <c r="H18" s="41"/>
      <c r="I18" s="5"/>
      <c r="J18" s="7"/>
    </row>
    <row r="19" spans="1:10" s="6" customFormat="1" ht="19.5" customHeight="1" x14ac:dyDescent="0.35">
      <c r="A19" s="7"/>
      <c r="B19" s="7"/>
      <c r="C19" s="18">
        <v>3.01</v>
      </c>
      <c r="D19" s="50" t="s">
        <v>43</v>
      </c>
      <c r="E19" s="49">
        <f>(5*3.15*8)*2</f>
        <v>252</v>
      </c>
      <c r="F19" s="45" t="s">
        <v>13</v>
      </c>
      <c r="G19" s="46"/>
      <c r="H19" s="54">
        <f>E19*G19</f>
        <v>0</v>
      </c>
      <c r="I19" s="62">
        <f>SUM(H19)</f>
        <v>0</v>
      </c>
      <c r="J19" s="7"/>
    </row>
    <row r="20" spans="1:10" s="6" customFormat="1" ht="19.5" customHeight="1" x14ac:dyDescent="0.35">
      <c r="A20" s="7"/>
      <c r="B20" s="7"/>
      <c r="C20" s="18"/>
      <c r="D20" s="42"/>
      <c r="E20" s="51"/>
      <c r="F20" s="52"/>
      <c r="G20" s="53"/>
      <c r="H20" s="54"/>
      <c r="I20" s="55"/>
      <c r="J20" s="7"/>
    </row>
    <row r="21" spans="1:10" s="6" customFormat="1" ht="19.5" customHeight="1" x14ac:dyDescent="0.35">
      <c r="A21" s="7"/>
      <c r="B21" s="7"/>
      <c r="C21" s="18" t="s">
        <v>17</v>
      </c>
      <c r="D21" s="56" t="s">
        <v>27</v>
      </c>
      <c r="E21" s="51"/>
      <c r="F21" s="52"/>
      <c r="G21" s="53"/>
      <c r="H21" s="54"/>
      <c r="I21" s="5"/>
      <c r="J21" s="7"/>
    </row>
    <row r="22" spans="1:10" s="6" customFormat="1" ht="19.5" customHeight="1" x14ac:dyDescent="0.35">
      <c r="A22" s="7"/>
      <c r="B22" s="7"/>
      <c r="C22" s="18">
        <v>4.01</v>
      </c>
      <c r="D22" s="50" t="s">
        <v>44</v>
      </c>
      <c r="E22" s="51">
        <f>(((5*3.15)*16)*2)+572</f>
        <v>1076</v>
      </c>
      <c r="F22" s="52" t="s">
        <v>13</v>
      </c>
      <c r="G22" s="53"/>
      <c r="H22" s="54">
        <f>E22*G22</f>
        <v>0</v>
      </c>
      <c r="I22" s="5"/>
      <c r="J22" s="7"/>
    </row>
    <row r="23" spans="1:10" s="6" customFormat="1" ht="19.5" customHeight="1" x14ac:dyDescent="0.35">
      <c r="A23" s="7"/>
      <c r="B23" s="7"/>
      <c r="C23" s="18">
        <v>4.0199999999999996</v>
      </c>
      <c r="D23" s="50" t="s">
        <v>45</v>
      </c>
      <c r="E23" s="51">
        <f>(7.15*5)*2</f>
        <v>71.5</v>
      </c>
      <c r="F23" s="52" t="s">
        <v>13</v>
      </c>
      <c r="G23" s="53"/>
      <c r="H23" s="54">
        <f>E23*G23</f>
        <v>0</v>
      </c>
      <c r="I23" s="62">
        <f>SUM(H22:H23)</f>
        <v>0</v>
      </c>
      <c r="J23" s="7"/>
    </row>
    <row r="24" spans="1:10" s="6" customFormat="1" ht="19.5" customHeight="1" x14ac:dyDescent="0.35">
      <c r="A24" s="7"/>
      <c r="B24" s="7"/>
      <c r="C24" s="18"/>
      <c r="D24" s="42"/>
      <c r="E24" s="38"/>
      <c r="F24" s="39"/>
      <c r="G24" s="40"/>
      <c r="H24" s="41"/>
      <c r="I24" s="55"/>
      <c r="J24" s="7"/>
    </row>
    <row r="25" spans="1:10" s="6" customFormat="1" ht="19.5" customHeight="1" x14ac:dyDescent="0.35">
      <c r="A25" s="7"/>
      <c r="B25" s="7"/>
      <c r="C25" s="18" t="s">
        <v>24</v>
      </c>
      <c r="D25" s="56" t="s">
        <v>28</v>
      </c>
      <c r="E25" s="38"/>
      <c r="F25" s="39"/>
      <c r="G25" s="40"/>
      <c r="H25" s="41"/>
      <c r="I25" s="55"/>
      <c r="J25" s="7"/>
    </row>
    <row r="26" spans="1:10" s="6" customFormat="1" ht="19.5" customHeight="1" x14ac:dyDescent="0.35">
      <c r="A26" s="7"/>
      <c r="B26" s="7"/>
      <c r="C26" s="18">
        <v>5.01</v>
      </c>
      <c r="D26" s="48" t="s">
        <v>29</v>
      </c>
      <c r="E26" s="72">
        <f>(120)*2</f>
        <v>240</v>
      </c>
      <c r="F26" s="73" t="s">
        <v>13</v>
      </c>
      <c r="G26" s="74"/>
      <c r="H26" s="74">
        <f>E26*G26</f>
        <v>0</v>
      </c>
      <c r="I26" s="71">
        <f>SUM(H26)</f>
        <v>0</v>
      </c>
      <c r="J26" s="7"/>
    </row>
    <row r="27" spans="1:10" s="6" customFormat="1" ht="18" customHeight="1" x14ac:dyDescent="0.3">
      <c r="A27" s="7"/>
      <c r="B27" s="7"/>
      <c r="C27" s="19"/>
      <c r="D27" s="13"/>
      <c r="E27" s="13"/>
      <c r="F27" s="13"/>
      <c r="G27" s="13"/>
      <c r="H27" s="13"/>
      <c r="I27" s="13"/>
      <c r="J27" s="7"/>
    </row>
    <row r="28" spans="1:10" s="6" customFormat="1" ht="22.5" customHeight="1" x14ac:dyDescent="0.3">
      <c r="A28" s="7"/>
      <c r="B28" s="7"/>
      <c r="C28" s="19"/>
      <c r="D28" s="13"/>
      <c r="E28" s="13"/>
      <c r="F28" s="13"/>
      <c r="G28" s="14" t="s">
        <v>2</v>
      </c>
      <c r="H28" s="25">
        <f>SUM(H7:H26)</f>
        <v>0</v>
      </c>
      <c r="I28" s="14">
        <f>SUM(I7:I26)</f>
        <v>0</v>
      </c>
      <c r="J28" s="7"/>
    </row>
    <row r="29" spans="1:10" s="6" customFormat="1" ht="19.5" customHeight="1" x14ac:dyDescent="0.35">
      <c r="A29" s="7"/>
      <c r="B29" s="7"/>
      <c r="C29" s="18"/>
      <c r="D29" s="16" t="s">
        <v>3</v>
      </c>
      <c r="E29" s="11"/>
      <c r="F29" s="15"/>
      <c r="G29" s="5"/>
      <c r="H29" s="5"/>
      <c r="I29" s="5"/>
      <c r="J29" s="7"/>
    </row>
    <row r="30" spans="1:10" s="6" customFormat="1" ht="19.5" customHeight="1" x14ac:dyDescent="0.35">
      <c r="A30" s="7"/>
      <c r="B30" s="7"/>
      <c r="C30" s="18"/>
      <c r="D30" s="59" t="s">
        <v>30</v>
      </c>
      <c r="E30" s="5">
        <v>10</v>
      </c>
      <c r="F30" s="15" t="s">
        <v>5</v>
      </c>
      <c r="G30" s="5"/>
      <c r="H30" s="5">
        <f>H28*E30%</f>
        <v>0</v>
      </c>
      <c r="I30" s="5"/>
      <c r="J30" s="7"/>
    </row>
    <row r="31" spans="1:10" s="6" customFormat="1" ht="19.5" customHeight="1" x14ac:dyDescent="0.35">
      <c r="A31" s="7"/>
      <c r="B31" s="7"/>
      <c r="C31" s="18"/>
      <c r="D31" s="59" t="s">
        <v>4</v>
      </c>
      <c r="E31" s="5">
        <v>18</v>
      </c>
      <c r="F31" s="15" t="s">
        <v>5</v>
      </c>
      <c r="G31" s="5"/>
      <c r="H31" s="5">
        <f>H30*E31%</f>
        <v>0</v>
      </c>
      <c r="I31" s="5"/>
      <c r="J31" s="7"/>
    </row>
    <row r="32" spans="1:10" s="6" customFormat="1" ht="19.5" customHeight="1" x14ac:dyDescent="0.35">
      <c r="A32" s="7"/>
      <c r="B32" s="7"/>
      <c r="C32" s="18"/>
      <c r="D32" s="59" t="s">
        <v>32</v>
      </c>
      <c r="E32" s="5">
        <v>4</v>
      </c>
      <c r="F32" s="15" t="s">
        <v>5</v>
      </c>
      <c r="G32" s="5"/>
      <c r="H32" s="5">
        <f>H28*E32%</f>
        <v>0</v>
      </c>
      <c r="I32" s="5"/>
      <c r="J32" s="7"/>
    </row>
    <row r="33" spans="1:10" s="6" customFormat="1" ht="19.5" customHeight="1" x14ac:dyDescent="0.35">
      <c r="A33" s="7"/>
      <c r="B33" s="7"/>
      <c r="C33" s="18"/>
      <c r="D33" s="59" t="s">
        <v>33</v>
      </c>
      <c r="E33" s="5">
        <v>3.5</v>
      </c>
      <c r="F33" s="15" t="s">
        <v>5</v>
      </c>
      <c r="G33" s="5"/>
      <c r="H33" s="5">
        <f>H28*E33%</f>
        <v>0</v>
      </c>
      <c r="I33" s="5"/>
      <c r="J33" s="7"/>
    </row>
    <row r="34" spans="1:10" s="6" customFormat="1" ht="19.5" customHeight="1" x14ac:dyDescent="0.35">
      <c r="A34" s="7"/>
      <c r="B34" s="7"/>
      <c r="C34" s="18"/>
      <c r="D34" s="59" t="s">
        <v>31</v>
      </c>
      <c r="E34" s="5">
        <v>4</v>
      </c>
      <c r="F34" s="15" t="s">
        <v>5</v>
      </c>
      <c r="G34" s="5"/>
      <c r="H34" s="5">
        <f>H28*E34%</f>
        <v>0</v>
      </c>
      <c r="I34" s="5"/>
      <c r="J34" s="7"/>
    </row>
    <row r="35" spans="1:10" s="6" customFormat="1" ht="19.5" customHeight="1" x14ac:dyDescent="0.35">
      <c r="A35" s="7"/>
      <c r="B35" s="7"/>
      <c r="C35" s="18"/>
      <c r="D35" s="59" t="s">
        <v>34</v>
      </c>
      <c r="E35" s="5">
        <v>1</v>
      </c>
      <c r="F35" s="15" t="s">
        <v>5</v>
      </c>
      <c r="G35" s="5"/>
      <c r="H35" s="5">
        <f>H28*E35%</f>
        <v>0</v>
      </c>
      <c r="I35" s="5"/>
      <c r="J35" s="7"/>
    </row>
    <row r="36" spans="1:10" s="6" customFormat="1" ht="19.5" customHeight="1" x14ac:dyDescent="0.35">
      <c r="A36" s="7"/>
      <c r="B36" s="7"/>
      <c r="C36" s="18"/>
      <c r="D36" s="59" t="s">
        <v>35</v>
      </c>
      <c r="E36" s="5">
        <v>0.1</v>
      </c>
      <c r="F36" s="15" t="s">
        <v>5</v>
      </c>
      <c r="G36" s="5"/>
      <c r="H36" s="5">
        <f>H28*E36%</f>
        <v>0</v>
      </c>
      <c r="I36" s="5"/>
      <c r="J36" s="7"/>
    </row>
    <row r="37" spans="1:10" s="6" customFormat="1" ht="22.5" customHeight="1" x14ac:dyDescent="0.35">
      <c r="A37" s="7"/>
      <c r="B37" s="7"/>
      <c r="C37" s="19"/>
      <c r="D37" s="29"/>
      <c r="E37" s="30"/>
      <c r="F37" s="13"/>
      <c r="G37" s="14" t="s">
        <v>2</v>
      </c>
      <c r="H37" s="14">
        <f>SUM(H29:H36)</f>
        <v>0</v>
      </c>
      <c r="I37" s="13"/>
      <c r="J37" s="7"/>
    </row>
    <row r="38" spans="1:10" ht="15" x14ac:dyDescent="0.2">
      <c r="A38" s="7"/>
      <c r="B38" s="7"/>
      <c r="C38" s="7"/>
      <c r="D38" s="7"/>
      <c r="E38" s="7"/>
      <c r="F38" s="7"/>
      <c r="G38" s="7"/>
      <c r="H38" s="7"/>
      <c r="I38" s="7"/>
      <c r="J38" s="7"/>
    </row>
    <row r="39" spans="1:10" s="6" customFormat="1" ht="22.5" customHeight="1" x14ac:dyDescent="0.3">
      <c r="A39" s="7"/>
      <c r="B39" s="7"/>
      <c r="C39" s="19"/>
      <c r="D39" s="13"/>
      <c r="E39" s="13"/>
      <c r="F39" s="13"/>
      <c r="G39" s="14" t="s">
        <v>6</v>
      </c>
      <c r="H39" s="14">
        <f>H28+H37</f>
        <v>0</v>
      </c>
      <c r="I39" s="26"/>
      <c r="J39" s="7"/>
    </row>
    <row r="40" spans="1:10" s="6" customFormat="1" ht="19.5" customHeight="1" x14ac:dyDescent="0.35">
      <c r="A40" s="7"/>
      <c r="B40" s="7"/>
      <c r="C40" s="21"/>
      <c r="D40" s="27"/>
      <c r="E40" s="31"/>
      <c r="F40" s="24"/>
      <c r="G40" s="22"/>
      <c r="H40" s="22"/>
      <c r="I40" s="14"/>
      <c r="J40" s="7"/>
    </row>
    <row r="41" spans="1:10" s="6" customFormat="1" ht="17.25" customHeight="1" x14ac:dyDescent="0.35">
      <c r="A41" s="7"/>
      <c r="B41" s="7"/>
      <c r="C41" s="61" t="s">
        <v>7</v>
      </c>
      <c r="D41" s="27"/>
      <c r="E41" s="23"/>
      <c r="F41" s="24"/>
      <c r="G41" s="22" t="s">
        <v>11</v>
      </c>
      <c r="H41" s="22"/>
      <c r="I41" s="22"/>
      <c r="J41" s="7"/>
    </row>
    <row r="42" spans="1:10" s="6" customFormat="1" ht="19.5" customHeight="1" x14ac:dyDescent="0.35">
      <c r="A42" s="7"/>
      <c r="B42" s="7"/>
      <c r="C42" s="21"/>
      <c r="D42" s="60" t="s">
        <v>40</v>
      </c>
      <c r="E42" s="23"/>
      <c r="F42" s="24"/>
      <c r="G42" s="22"/>
      <c r="H42" s="69" t="s">
        <v>23</v>
      </c>
      <c r="I42" s="69"/>
      <c r="J42" s="7"/>
    </row>
    <row r="43" spans="1:10" ht="16.5" x14ac:dyDescent="0.3">
      <c r="A43" s="7"/>
      <c r="B43" s="7"/>
      <c r="C43" s="7"/>
      <c r="D43" s="13" t="s">
        <v>37</v>
      </c>
      <c r="E43" s="7"/>
      <c r="F43" s="7"/>
      <c r="G43" s="7"/>
      <c r="H43" s="70" t="s">
        <v>38</v>
      </c>
      <c r="I43" s="70"/>
      <c r="J43" s="7"/>
    </row>
    <row r="44" spans="1:10" s="6" customFormat="1" ht="22.5" customHeight="1" x14ac:dyDescent="0.3">
      <c r="A44" s="7"/>
      <c r="B44" s="7"/>
      <c r="C44" s="19"/>
      <c r="D44" s="13"/>
      <c r="E44" s="13"/>
      <c r="F44" s="13"/>
      <c r="G44" s="13"/>
      <c r="H44" s="13"/>
      <c r="I44" s="13"/>
      <c r="J44" s="7"/>
    </row>
  </sheetData>
  <sheetProtection formatRows="0" insertColumns="0" insertRows="0" insertHyperlinks="0" deleteRows="0" selectLockedCells="1" sort="0" autoFilter="0" pivotTables="0"/>
  <mergeCells count="3">
    <mergeCell ref="D5:E5"/>
    <mergeCell ref="H42:I42"/>
    <mergeCell ref="H43:I43"/>
  </mergeCells>
  <printOptions horizontalCentered="1"/>
  <pageMargins left="0.23622047244094491" right="0.23622047244094491" top="0.74803149606299213" bottom="0.74803149606299213" header="0.31496062992125984" footer="0.31496062992125984"/>
  <pageSetup scale="65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Company>,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Diseño 2</dc:creator>
  <cp:lastModifiedBy>Obras</cp:lastModifiedBy>
  <cp:lastPrinted>2022-02-04T14:19:17Z</cp:lastPrinted>
  <dcterms:created xsi:type="dcterms:W3CDTF">2014-06-12T16:31:28Z</dcterms:created>
  <dcterms:modified xsi:type="dcterms:W3CDTF">2024-07-04T12:28:47Z</dcterms:modified>
</cp:coreProperties>
</file>