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TLANTIC WASTE\Puerto Plata\CT\"/>
    </mc:Choice>
  </mc:AlternateContent>
  <xr:revisionPtr revIDLastSave="0" documentId="13_ncr:1_{CAC18825-C38B-45B8-B3A4-C9EF2B977D1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UERTO PLATA" sheetId="20" r:id="rId1"/>
    <sheet name="Hoja1" sheetId="10" state="hidden" r:id="rId2"/>
  </sheets>
  <definedNames>
    <definedName name="_xlnm.Print_Area" localSheetId="0">'PUERTO PLATA'!$A$1:$F$45</definedName>
    <definedName name="_xlnm.Print_Titles" localSheetId="0">'PUERTO PLATA'!$1:$2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20" l="1"/>
  <c r="F24" i="20"/>
  <c r="F17" i="20" l="1"/>
  <c r="F19" i="20"/>
  <c r="A31" i="20" l="1"/>
  <c r="A32" i="20" s="1"/>
  <c r="A33" i="20" s="1"/>
  <c r="A34" i="20" s="1"/>
  <c r="A35" i="20" s="1"/>
  <c r="A36" i="20" s="1"/>
  <c r="F22" i="20" l="1"/>
  <c r="A22" i="20"/>
  <c r="A23" i="20" s="1"/>
  <c r="A24" i="20" s="1"/>
  <c r="A6" i="20" l="1"/>
  <c r="A7" i="20" s="1"/>
  <c r="F16" i="20" l="1"/>
  <c r="F14" i="20"/>
  <c r="A12" i="20"/>
  <c r="A13" i="20" s="1"/>
  <c r="A14" i="20" s="1"/>
  <c r="F21" i="20" l="1"/>
  <c r="F13" i="20"/>
  <c r="A15" i="20"/>
  <c r="A16" i="20" s="1"/>
  <c r="A17" i="20" s="1"/>
  <c r="A18" i="20" s="1"/>
  <c r="A19" i="20" s="1"/>
  <c r="F6" i="20" l="1"/>
  <c r="F7" i="20"/>
  <c r="F5" i="20" l="1"/>
  <c r="F3" i="20" l="1"/>
  <c r="F12" i="20" l="1"/>
  <c r="F15" i="20"/>
  <c r="F18" i="20"/>
  <c r="F11" i="20" l="1"/>
  <c r="F9" i="20" s="1"/>
  <c r="F26" i="20" s="1"/>
  <c r="F34" i="20" l="1"/>
  <c r="F30" i="20"/>
  <c r="F31" i="20"/>
  <c r="F32" i="20"/>
  <c r="F36" i="20"/>
  <c r="F33" i="20"/>
  <c r="F35" i="20"/>
  <c r="F28" i="20" l="1"/>
  <c r="F38" i="20" s="1"/>
  <c r="F42" i="20" s="1"/>
  <c r="F44" i="20" s="1"/>
  <c r="F40" i="20" l="1"/>
</calcChain>
</file>

<file path=xl/sharedStrings.xml><?xml version="1.0" encoding="utf-8"?>
<sst xmlns="http://schemas.openxmlformats.org/spreadsheetml/2006/main" count="53" uniqueCount="46">
  <si>
    <t>mes</t>
  </si>
  <si>
    <t>m²</t>
  </si>
  <si>
    <t>MOVIMIENTO DE TIERRAS</t>
  </si>
  <si>
    <t>Contenedor Oficina (con Baño)</t>
  </si>
  <si>
    <t>CODIA</t>
  </si>
  <si>
    <t>SUB-TOTAL DE PARTIDAS:</t>
  </si>
  <si>
    <t>GASTOS GENERALES</t>
  </si>
  <si>
    <t>Dirección técnica y responsabilidad</t>
  </si>
  <si>
    <t>Gastos administrativos</t>
  </si>
  <si>
    <t>Transporte</t>
  </si>
  <si>
    <t>SUB-TOTAL GENERAL:</t>
  </si>
  <si>
    <t>INDIRECTOS</t>
  </si>
  <si>
    <t>TOTAL GENERAL:</t>
  </si>
  <si>
    <t>ID</t>
  </si>
  <si>
    <t>DESCRIPCIÓN GENERAL</t>
  </si>
  <si>
    <t>CANT.</t>
  </si>
  <si>
    <t xml:space="preserve">C. U. </t>
  </si>
  <si>
    <t>C. SUBTOTAL</t>
  </si>
  <si>
    <t>ud</t>
  </si>
  <si>
    <t>m³C</t>
  </si>
  <si>
    <t>I</t>
  </si>
  <si>
    <t>PRELIMINARES</t>
  </si>
  <si>
    <t>II</t>
  </si>
  <si>
    <t>Letrero de obra</t>
  </si>
  <si>
    <t>m³E</t>
  </si>
  <si>
    <t>Trabajos diversos</t>
  </si>
  <si>
    <t>III</t>
  </si>
  <si>
    <t>IV</t>
  </si>
  <si>
    <t>Regado, Nivelado y compactado de residuos en superficies (con tractor Cat D6 o similar) - incluye brigada topográfica</t>
  </si>
  <si>
    <t>Cierre Técnico</t>
  </si>
  <si>
    <t>Suministro y colocación de manto de control de erosión</t>
  </si>
  <si>
    <t>Fondo de Pensión y jubilación</t>
  </si>
  <si>
    <t>Seguros y fianzas</t>
  </si>
  <si>
    <t>Suministro y colocación de Geotextil no tejido NT 2500</t>
  </si>
  <si>
    <t>Regado, nivelado y compactado relleno de material con capa vegetal  (Incluye suministro) E=0.10 m</t>
  </si>
  <si>
    <t>Confección de pozos de colección de gas perforado. Material tubos de HDPE de 100 mm, recubierto bajo nivel terminado con roca o piedra de 3/4" a 4" de diámetro. No debe contener cal debido a la atmósfera agresiva de los gases del cierre. La excavación protegida por Geotextil NT de 2 mm de espesor. Altura bajo nivel terminado 1.20 m; altura sobre nivel terminado 1.80 m.</t>
  </si>
  <si>
    <t>Misceláneos</t>
  </si>
  <si>
    <t>Regado, nivelado y compactado relleno de material de compactación rico en arcilla (Incluye suministro) E=0.30m - Incluye brigada topográfica</t>
  </si>
  <si>
    <t>ITBIS CORRESPONDIENTE A LA NORMA 07-07, DEL 10% DEL 18% DEL SUBTOTAL GENERAL</t>
  </si>
  <si>
    <t>Suministro y sembrado de árboles del tipo bambú, acacias o similar para contención de los empujes de tierra en talud</t>
  </si>
  <si>
    <t>Suministro y colocación de Geomembrana HDPE de 1.50 mm</t>
  </si>
  <si>
    <t>Corte, carga y bote de residuos para crear taludes 1:1 (con excavadora Cat 320D o similar) - incluye brigada topográfica</t>
  </si>
  <si>
    <t>Limpieza final y continua</t>
  </si>
  <si>
    <r>
      <t>m</t>
    </r>
    <r>
      <rPr>
        <sz val="12"/>
        <rFont val="Aptos Narrow"/>
        <family val="2"/>
      </rPr>
      <t>²</t>
    </r>
  </si>
  <si>
    <t>Suministro y siembra de semillas de maní forrajero</t>
  </si>
  <si>
    <t>Supervisión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</si>
</sst>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7" formatCode="_([$$-409]* #,##0.00_);_([$$-409]* \(#,##0.00\);_([$$-409]* &quot;-&quot;??_);_(@_)"/>
    <numFmt numFmtId="168" formatCode="_(&quot;RD$&quot;* #,##0.00_);_(&quot;RD$&quot;* \(#,##0.00\);_(&quot;RD$&quot;* &quot;-&quot;??_);_(@_)"/>
    <numFmt numFmtId="169" formatCode="_([$€]* #,##0.00_);_([$€]* \(#,##0.00\);_([$€]* &quot;-&quot;??_);_(@_)"/>
    <numFmt numFmtId="170" formatCode="_-* #,##0.00\ _€_-;\-* #,##0.00\ _€_-;_-* &quot;-&quot;??\ _€_-;_-@_-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MS Sans Serif"/>
      <family val="2"/>
    </font>
    <font>
      <sz val="12"/>
      <name val="Cambria"/>
      <family val="2"/>
      <scheme val="major"/>
    </font>
    <font>
      <sz val="12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0"/>
        <bgColor rgb="FF000000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21">
    <xf numFmtId="0" fontId="0" fillId="0" borderId="0"/>
    <xf numFmtId="43" fontId="2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22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6" fillId="0" borderId="0"/>
    <xf numFmtId="44" fontId="16" fillId="0" borderId="0" applyFont="0" applyFill="0" applyBorder="0" applyAlignment="0" applyProtection="0"/>
    <xf numFmtId="0" fontId="15" fillId="0" borderId="0"/>
    <xf numFmtId="0" fontId="14" fillId="0" borderId="0"/>
    <xf numFmtId="0" fontId="13" fillId="0" borderId="0"/>
    <xf numFmtId="44" fontId="13" fillId="0" borderId="0" applyFont="0" applyFill="0" applyBorder="0" applyAlignment="0" applyProtection="0"/>
    <xf numFmtId="0" fontId="12" fillId="0" borderId="0"/>
    <xf numFmtId="0" fontId="11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0" fillId="0" borderId="0"/>
    <xf numFmtId="44" fontId="10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0" fillId="0" borderId="0"/>
    <xf numFmtId="44" fontId="10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9" fillId="0" borderId="0"/>
    <xf numFmtId="168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5" fillId="0" borderId="0"/>
    <xf numFmtId="44" fontId="5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3" fillId="0" borderId="0"/>
    <xf numFmtId="0" fontId="18" fillId="0" borderId="0"/>
    <xf numFmtId="170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8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7" fillId="0" borderId="0"/>
    <xf numFmtId="0" fontId="27" fillId="0" borderId="0"/>
    <xf numFmtId="40" fontId="27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</cellStyleXfs>
  <cellXfs count="56">
    <xf numFmtId="0" fontId="0" fillId="0" borderId="0" xfId="0"/>
    <xf numFmtId="0" fontId="26" fillId="2" borderId="7" xfId="69" applyFont="1" applyFill="1" applyBorder="1" applyAlignment="1">
      <alignment horizontal="center" vertical="center" wrapText="1"/>
    </xf>
    <xf numFmtId="168" fontId="26" fillId="2" borderId="5" xfId="2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vertical="center" wrapText="1"/>
    </xf>
    <xf numFmtId="4" fontId="20" fillId="2" borderId="0" xfId="0" applyNumberFormat="1" applyFont="1" applyFill="1" applyAlignment="1">
      <alignment vertical="center" wrapText="1"/>
    </xf>
    <xf numFmtId="168" fontId="26" fillId="2" borderId="16" xfId="2" applyNumberFormat="1" applyFont="1" applyFill="1" applyBorder="1" applyAlignment="1">
      <alignment horizontal="center" vertical="center" wrapText="1"/>
    </xf>
    <xf numFmtId="168" fontId="25" fillId="2" borderId="8" xfId="2" applyNumberFormat="1" applyFont="1" applyFill="1" applyBorder="1" applyAlignment="1">
      <alignment horizontal="center" vertical="center" wrapText="1"/>
    </xf>
    <xf numFmtId="168" fontId="25" fillId="2" borderId="9" xfId="2" applyNumberFormat="1" applyFont="1" applyFill="1" applyBorder="1" applyAlignment="1">
      <alignment horizontal="center" vertical="center" wrapText="1"/>
    </xf>
    <xf numFmtId="168" fontId="25" fillId="2" borderId="0" xfId="2" applyNumberFormat="1" applyFont="1" applyFill="1" applyBorder="1" applyAlignment="1">
      <alignment horizontal="center" vertical="center" wrapText="1"/>
    </xf>
    <xf numFmtId="168" fontId="25" fillId="2" borderId="6" xfId="2" applyNumberFormat="1" applyFont="1" applyFill="1" applyBorder="1" applyAlignment="1">
      <alignment horizontal="center" vertical="center" wrapText="1"/>
    </xf>
    <xf numFmtId="0" fontId="26" fillId="2" borderId="8" xfId="69" applyFont="1" applyFill="1" applyBorder="1" applyAlignment="1">
      <alignment horizontal="left" vertical="center" wrapText="1"/>
    </xf>
    <xf numFmtId="0" fontId="26" fillId="2" borderId="17" xfId="69" applyFont="1" applyFill="1" applyBorder="1" applyAlignment="1">
      <alignment horizontal="left" vertical="center" wrapText="1"/>
    </xf>
    <xf numFmtId="0" fontId="26" fillId="2" borderId="9" xfId="69" applyFont="1" applyFill="1" applyBorder="1" applyAlignment="1">
      <alignment horizontal="left" vertical="center" wrapText="1"/>
    </xf>
    <xf numFmtId="10" fontId="25" fillId="5" borderId="8" xfId="111" applyNumberFormat="1" applyFont="1" applyFill="1" applyBorder="1" applyAlignment="1">
      <alignment horizontal="center" vertical="center" wrapText="1"/>
    </xf>
    <xf numFmtId="168" fontId="25" fillId="5" borderId="9" xfId="2" applyNumberFormat="1" applyFont="1" applyFill="1" applyBorder="1" applyAlignment="1">
      <alignment horizontal="center" vertical="center" wrapText="1"/>
    </xf>
    <xf numFmtId="10" fontId="25" fillId="5" borderId="0" xfId="111" applyNumberFormat="1" applyFont="1" applyFill="1" applyBorder="1" applyAlignment="1">
      <alignment horizontal="center" vertical="center" wrapText="1"/>
    </xf>
    <xf numFmtId="168" fontId="25" fillId="5" borderId="0" xfId="2" applyNumberFormat="1" applyFont="1" applyFill="1" applyBorder="1" applyAlignment="1">
      <alignment horizontal="center" vertical="center" wrapText="1"/>
    </xf>
    <xf numFmtId="168" fontId="25" fillId="5" borderId="6" xfId="2" applyNumberFormat="1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44" fontId="26" fillId="2" borderId="5" xfId="2" applyFont="1" applyFill="1" applyBorder="1" applyAlignment="1">
      <alignment horizontal="center" vertical="center" wrapText="1"/>
    </xf>
    <xf numFmtId="167" fontId="26" fillId="2" borderId="5" xfId="2" applyNumberFormat="1" applyFont="1" applyFill="1" applyBorder="1" applyAlignment="1">
      <alignment horizontal="center" vertical="center" wrapText="1"/>
    </xf>
    <xf numFmtId="170" fontId="25" fillId="2" borderId="11" xfId="65" applyNumberFormat="1" applyFont="1" applyFill="1" applyBorder="1" applyAlignment="1">
      <alignment horizontal="center" vertical="center" wrapText="1"/>
    </xf>
    <xf numFmtId="170" fontId="25" fillId="2" borderId="12" xfId="65" applyNumberFormat="1" applyFont="1" applyFill="1" applyBorder="1" applyAlignment="1">
      <alignment horizontal="center" vertical="center" wrapText="1"/>
    </xf>
    <xf numFmtId="170" fontId="25" fillId="2" borderId="13" xfId="65" applyNumberFormat="1" applyFont="1" applyFill="1" applyBorder="1" applyAlignment="1">
      <alignment horizontal="center" vertical="center" wrapText="1"/>
    </xf>
    <xf numFmtId="0" fontId="28" fillId="2" borderId="0" xfId="0" applyFont="1" applyFill="1" applyAlignment="1">
      <alignment vertical="center"/>
    </xf>
    <xf numFmtId="0" fontId="26" fillId="2" borderId="4" xfId="65" applyFont="1" applyFill="1" applyBorder="1" applyAlignment="1">
      <alignment horizontal="center" vertical="center" wrapText="1"/>
    </xf>
    <xf numFmtId="0" fontId="26" fillId="2" borderId="0" xfId="65" applyFont="1" applyFill="1" applyAlignment="1">
      <alignment horizontal="center" vertical="center" wrapText="1"/>
    </xf>
    <xf numFmtId="0" fontId="26" fillId="2" borderId="6" xfId="65" applyFont="1" applyFill="1" applyBorder="1" applyAlignment="1">
      <alignment horizontal="center" vertical="center" wrapText="1"/>
    </xf>
    <xf numFmtId="2" fontId="26" fillId="2" borderId="7" xfId="65" applyNumberFormat="1" applyFont="1" applyFill="1" applyBorder="1" applyAlignment="1">
      <alignment horizontal="right" vertical="center" wrapText="1"/>
    </xf>
    <xf numFmtId="0" fontId="26" fillId="2" borderId="8" xfId="65" applyFont="1" applyFill="1" applyBorder="1" applyAlignment="1">
      <alignment horizontal="left" vertical="center" wrapText="1"/>
    </xf>
    <xf numFmtId="2" fontId="25" fillId="2" borderId="7" xfId="65" applyNumberFormat="1" applyFont="1" applyFill="1" applyBorder="1" applyAlignment="1">
      <alignment horizontal="right" vertical="center" wrapText="1"/>
    </xf>
    <xf numFmtId="0" fontId="25" fillId="2" borderId="8" xfId="65" applyFont="1" applyFill="1" applyBorder="1" applyAlignment="1">
      <alignment horizontal="left" vertical="center" wrapText="1"/>
    </xf>
    <xf numFmtId="43" fontId="25" fillId="2" borderId="8" xfId="66" applyNumberFormat="1" applyFont="1" applyFill="1" applyBorder="1" applyAlignment="1">
      <alignment horizontal="right" vertical="center" wrapText="1"/>
    </xf>
    <xf numFmtId="43" fontId="25" fillId="2" borderId="8" xfId="66" applyNumberFormat="1" applyFont="1" applyFill="1" applyBorder="1" applyAlignment="1">
      <alignment horizontal="left" vertical="center" wrapText="1"/>
    </xf>
    <xf numFmtId="0" fontId="26" fillId="2" borderId="18" xfId="65" applyFont="1" applyFill="1" applyBorder="1" applyAlignment="1">
      <alignment horizontal="center" vertical="center" wrapText="1"/>
    </xf>
    <xf numFmtId="0" fontId="26" fillId="2" borderId="19" xfId="65" applyFont="1" applyFill="1" applyBorder="1" applyAlignment="1">
      <alignment horizontal="center" vertical="center" wrapText="1"/>
    </xf>
    <xf numFmtId="0" fontId="26" fillId="2" borderId="20" xfId="65" applyFont="1" applyFill="1" applyBorder="1" applyAlignment="1">
      <alignment horizontal="center" vertical="center" wrapText="1"/>
    </xf>
    <xf numFmtId="0" fontId="25" fillId="2" borderId="4" xfId="65" applyFont="1" applyFill="1" applyBorder="1" applyAlignment="1">
      <alignment horizontal="center" vertical="center" wrapText="1"/>
    </xf>
    <xf numFmtId="0" fontId="26" fillId="2" borderId="2" xfId="70" applyFont="1" applyFill="1" applyBorder="1" applyAlignment="1">
      <alignment horizontal="right" vertical="center" wrapText="1"/>
    </xf>
    <xf numFmtId="0" fontId="26" fillId="2" borderId="1" xfId="70" applyFont="1" applyFill="1" applyBorder="1" applyAlignment="1">
      <alignment horizontal="right" vertical="center" wrapText="1"/>
    </xf>
    <xf numFmtId="0" fontId="26" fillId="2" borderId="3" xfId="70" applyFont="1" applyFill="1" applyBorder="1" applyAlignment="1">
      <alignment horizontal="right" vertical="center" wrapText="1"/>
    </xf>
    <xf numFmtId="170" fontId="25" fillId="2" borderId="18" xfId="65" applyNumberFormat="1" applyFont="1" applyFill="1" applyBorder="1" applyAlignment="1">
      <alignment horizontal="center" vertical="center" wrapText="1"/>
    </xf>
    <xf numFmtId="170" fontId="25" fillId="2" borderId="19" xfId="65" applyNumberFormat="1" applyFont="1" applyFill="1" applyBorder="1" applyAlignment="1">
      <alignment horizontal="center" vertical="center" wrapText="1"/>
    </xf>
    <xf numFmtId="170" fontId="25" fillId="2" borderId="20" xfId="65" applyNumberFormat="1" applyFont="1" applyFill="1" applyBorder="1" applyAlignment="1">
      <alignment horizontal="center" vertical="center" wrapText="1"/>
    </xf>
    <xf numFmtId="0" fontId="25" fillId="2" borderId="10" xfId="65" applyFont="1" applyFill="1" applyBorder="1" applyAlignment="1">
      <alignment horizontal="center" vertical="center" wrapText="1"/>
    </xf>
    <xf numFmtId="2" fontId="25" fillId="2" borderId="4" xfId="65" applyNumberFormat="1" applyFont="1" applyFill="1" applyBorder="1" applyAlignment="1">
      <alignment horizontal="right" vertical="center" wrapText="1"/>
    </xf>
    <xf numFmtId="0" fontId="25" fillId="2" borderId="0" xfId="65" applyFont="1" applyFill="1" applyAlignment="1">
      <alignment horizontal="left" vertical="center" wrapText="1"/>
    </xf>
    <xf numFmtId="43" fontId="25" fillId="2" borderId="0" xfId="66" applyNumberFormat="1" applyFont="1" applyFill="1" applyBorder="1" applyAlignment="1">
      <alignment horizontal="right" vertical="center" wrapText="1"/>
    </xf>
    <xf numFmtId="43" fontId="25" fillId="2" borderId="0" xfId="66" applyNumberFormat="1" applyFont="1" applyFill="1" applyBorder="1" applyAlignment="1">
      <alignment horizontal="left" vertical="center" wrapText="1"/>
    </xf>
    <xf numFmtId="0" fontId="26" fillId="2" borderId="17" xfId="65" applyFont="1" applyFill="1" applyBorder="1" applyAlignment="1">
      <alignment horizontal="left" vertical="center" wrapText="1"/>
    </xf>
    <xf numFmtId="0" fontId="25" fillId="2" borderId="18" xfId="0" applyFont="1" applyFill="1" applyBorder="1" applyAlignment="1">
      <alignment horizontal="center"/>
    </xf>
    <xf numFmtId="0" fontId="25" fillId="2" borderId="19" xfId="0" applyFont="1" applyFill="1" applyBorder="1" applyAlignment="1">
      <alignment horizontal="center"/>
    </xf>
    <xf numFmtId="0" fontId="25" fillId="2" borderId="15" xfId="0" applyFont="1" applyFill="1" applyBorder="1" applyAlignment="1">
      <alignment horizontal="center"/>
    </xf>
    <xf numFmtId="0" fontId="25" fillId="2" borderId="14" xfId="0" applyFont="1" applyFill="1" applyBorder="1" applyAlignment="1">
      <alignment horizontal="center"/>
    </xf>
  </cellXfs>
  <cellStyles count="121">
    <cellStyle name="Accent1" xfId="69" builtinId="29"/>
    <cellStyle name="Accent5" xfId="70" builtinId="45"/>
    <cellStyle name="Comma 2" xfId="112" xr:uid="{B8FF97D7-FE7C-462B-B3B1-E568873A625F}"/>
    <cellStyle name="Currency" xfId="2" builtinId="4"/>
    <cellStyle name="Euro" xfId="56" xr:uid="{00000000-0005-0000-0000-000000000000}"/>
    <cellStyle name="Euro 2" xfId="102" xr:uid="{93503E00-7F3D-43A6-AFC1-1A1C750DC4AA}"/>
    <cellStyle name="Millares 10" xfId="116" xr:uid="{765D8AA3-FA9D-47BB-A6B2-2D754F74F282}"/>
    <cellStyle name="Millares 2" xfId="1" xr:uid="{00000000-0005-0000-0000-000002000000}"/>
    <cellStyle name="Millares 2 2" xfId="11" xr:uid="{00000000-0005-0000-0000-000003000000}"/>
    <cellStyle name="Millares 2 2 2" xfId="30" xr:uid="{00000000-0005-0000-0000-000004000000}"/>
    <cellStyle name="Millares 2 2 2 2" xfId="68" xr:uid="{00000000-0005-0000-0000-000005000000}"/>
    <cellStyle name="Millares 2 2 3" xfId="45" xr:uid="{00000000-0005-0000-0000-000006000000}"/>
    <cellStyle name="Millares 2 3" xfId="23" xr:uid="{00000000-0005-0000-0000-000007000000}"/>
    <cellStyle name="Millares 2 3 2" xfId="66" xr:uid="{00000000-0005-0000-0000-000008000000}"/>
    <cellStyle name="Millares 2 3 2 2" xfId="120" xr:uid="{85A99EB1-D963-4C2D-85CB-77BDBD3F4976}"/>
    <cellStyle name="Millares 2 4" xfId="38" xr:uid="{00000000-0005-0000-0000-000009000000}"/>
    <cellStyle name="Millares 33" xfId="118" xr:uid="{CA9ED3C3-9ED6-45F7-8BB8-97D279154A5F}"/>
    <cellStyle name="Millares 7" xfId="67" xr:uid="{00000000-0005-0000-0000-00000A000000}"/>
    <cellStyle name="Moneda 2" xfId="3" xr:uid="{00000000-0005-0000-0000-00000C000000}"/>
    <cellStyle name="Moneda 2 2" xfId="12" xr:uid="{00000000-0005-0000-0000-00000D000000}"/>
    <cellStyle name="Moneda 2 2 3 2" xfId="113" xr:uid="{7D16A45C-B26D-4A45-BFFE-EE0318EA3D19}"/>
    <cellStyle name="Moneda 3" xfId="10" xr:uid="{00000000-0005-0000-0000-00000E000000}"/>
    <cellStyle name="Moneda 3 2" xfId="15" xr:uid="{00000000-0005-0000-0000-00000F000000}"/>
    <cellStyle name="Moneda 3 2 2" xfId="32" xr:uid="{00000000-0005-0000-0000-000010000000}"/>
    <cellStyle name="Moneda 3 2 2 2" xfId="84" xr:uid="{D09EF203-3F79-4560-BED6-436912D130C5}"/>
    <cellStyle name="Moneda 3 2 3" xfId="47" xr:uid="{00000000-0005-0000-0000-000011000000}"/>
    <cellStyle name="Moneda 3 2 3 2" xfId="93" xr:uid="{095DA99E-9926-4DB5-8846-D01AE99675FC}"/>
    <cellStyle name="Moneda 3 2 4" xfId="74" xr:uid="{81F06BC0-A7A6-4A40-A85B-D4D00F5C7364}"/>
    <cellStyle name="Moneda 3 3" xfId="29" xr:uid="{00000000-0005-0000-0000-000012000000}"/>
    <cellStyle name="Moneda 3 3 2" xfId="82" xr:uid="{61016688-DE45-47E4-8867-33436BAC8E09}"/>
    <cellStyle name="Moneda 3 4" xfId="44" xr:uid="{00000000-0005-0000-0000-000013000000}"/>
    <cellStyle name="Moneda 3 4 2" xfId="91" xr:uid="{63FC2672-9961-49C1-8852-7B8A62B1EC5D}"/>
    <cellStyle name="Moneda 3 5" xfId="72" xr:uid="{37D5DF3A-9AEE-43FB-AE19-788D09F82450}"/>
    <cellStyle name="Moneda 4" xfId="19" xr:uid="{00000000-0005-0000-0000-000014000000}"/>
    <cellStyle name="Moneda 4 2" xfId="36" xr:uid="{00000000-0005-0000-0000-000015000000}"/>
    <cellStyle name="Moneda 4 2 2" xfId="88" xr:uid="{0EC2462F-8588-4729-BC1A-C32585C0D437}"/>
    <cellStyle name="Moneda 4 3" xfId="51" xr:uid="{00000000-0005-0000-0000-000016000000}"/>
    <cellStyle name="Moneda 4 3 2" xfId="97" xr:uid="{E3CD0A3F-A5AC-4134-86D8-877CD128DD0A}"/>
    <cellStyle name="Moneda 4 4" xfId="61" xr:uid="{00000000-0005-0000-0000-000017000000}"/>
    <cellStyle name="Moneda 4 4 2" xfId="63" xr:uid="{00000000-0005-0000-0000-000018000000}"/>
    <cellStyle name="Moneda 4 4 2 2" xfId="109" xr:uid="{6DC49F44-6CA3-40BA-A951-226703A7AAEB}"/>
    <cellStyle name="Moneda 4 4 3" xfId="107" xr:uid="{A9C54A92-03B9-4ACE-AC12-5E9D5E4A9953}"/>
    <cellStyle name="Moneda 4 5" xfId="78" xr:uid="{3D291137-C06E-47B2-B275-D4684F8E0C9F}"/>
    <cellStyle name="Moneda 5" xfId="55" xr:uid="{00000000-0005-0000-0000-000019000000}"/>
    <cellStyle name="Moneda 5 2" xfId="101" xr:uid="{45C65E60-47C4-4F20-9C1B-B74B5FD27D20}"/>
    <cellStyle name="Normal" xfId="0" builtinId="0"/>
    <cellStyle name="Normal 10" xfId="22" xr:uid="{00000000-0005-0000-0000-00001B000000}"/>
    <cellStyle name="Normal 11" xfId="54" xr:uid="{00000000-0005-0000-0000-00001C000000}"/>
    <cellStyle name="Normal 11 2" xfId="100" xr:uid="{33E506D1-8839-40DD-BBF5-161FFEA6C602}"/>
    <cellStyle name="Normal 12" xfId="57" xr:uid="{00000000-0005-0000-0000-00001D000000}"/>
    <cellStyle name="Normal 12 2" xfId="103" xr:uid="{621087B9-4FC9-4553-AAE0-D57CB000D0DF}"/>
    <cellStyle name="Normal 13" xfId="58" xr:uid="{00000000-0005-0000-0000-00001E000000}"/>
    <cellStyle name="Normal 13 2" xfId="104" xr:uid="{D54CF72A-F779-4438-B3DF-A2BBF5BFB2F8}"/>
    <cellStyle name="Normal 134" xfId="115" xr:uid="{38FD54BE-E9E2-484E-B0F1-F9CAFF8AE91F}"/>
    <cellStyle name="Normal 136" xfId="114" xr:uid="{EB71C3EC-FFF5-4066-B5CD-E7AF615FD2B9}"/>
    <cellStyle name="Normal 14" xfId="59" xr:uid="{00000000-0005-0000-0000-00001F000000}"/>
    <cellStyle name="Normal 14 2" xfId="105" xr:uid="{7A0D64B9-72FD-483E-B84C-E41FA278DF49}"/>
    <cellStyle name="Normal 15" xfId="64" xr:uid="{00000000-0005-0000-0000-000020000000}"/>
    <cellStyle name="Normal 15 2" xfId="110" xr:uid="{4D18F934-34B8-4C12-B4A3-0EF19C647CF5}"/>
    <cellStyle name="Normal 2" xfId="4" xr:uid="{00000000-0005-0000-0000-000021000000}"/>
    <cellStyle name="Normal 2 10" xfId="65" xr:uid="{00000000-0005-0000-0000-000022000000}"/>
    <cellStyle name="Normal 2 2" xfId="24" xr:uid="{00000000-0005-0000-0000-000023000000}"/>
    <cellStyle name="Normal 2 2 3 2" xfId="119" xr:uid="{24059B3D-83BB-4543-8E69-2E93A23F0B61}"/>
    <cellStyle name="Normal 2 3" xfId="39" xr:uid="{00000000-0005-0000-0000-000024000000}"/>
    <cellStyle name="Normal 3" xfId="5" xr:uid="{00000000-0005-0000-0000-000025000000}"/>
    <cellStyle name="Normal 3 2" xfId="6" xr:uid="{00000000-0005-0000-0000-000026000000}"/>
    <cellStyle name="Normal 3 2 2" xfId="26" xr:uid="{00000000-0005-0000-0000-000027000000}"/>
    <cellStyle name="Normal 3 2 3" xfId="41" xr:uid="{00000000-0005-0000-0000-000028000000}"/>
    <cellStyle name="Normal 3 3" xfId="25" xr:uid="{00000000-0005-0000-0000-000029000000}"/>
    <cellStyle name="Normal 3 4" xfId="40" xr:uid="{00000000-0005-0000-0000-00002A000000}"/>
    <cellStyle name="Normal 4" xfId="9" xr:uid="{00000000-0005-0000-0000-00002B000000}"/>
    <cellStyle name="Normal 4 2" xfId="7" xr:uid="{00000000-0005-0000-0000-00002C000000}"/>
    <cellStyle name="Normal 4 2 2" xfId="27" xr:uid="{00000000-0005-0000-0000-00002D000000}"/>
    <cellStyle name="Normal 4 2 3" xfId="42" xr:uid="{00000000-0005-0000-0000-00002E000000}"/>
    <cellStyle name="Normal 4 3" xfId="14" xr:uid="{00000000-0005-0000-0000-00002F000000}"/>
    <cellStyle name="Normal 4 3 2" xfId="31" xr:uid="{00000000-0005-0000-0000-000030000000}"/>
    <cellStyle name="Normal 4 3 2 2" xfId="83" xr:uid="{A441722D-0BA9-40FA-BA1B-A2EBA34F5390}"/>
    <cellStyle name="Normal 4 3 3" xfId="46" xr:uid="{00000000-0005-0000-0000-000031000000}"/>
    <cellStyle name="Normal 4 3 3 2" xfId="92" xr:uid="{22674F1B-FB33-42E5-A42D-BAC10BCC4B4A}"/>
    <cellStyle name="Normal 4 3 4" xfId="73" xr:uid="{EB299AD5-7E36-4AA6-8080-7C90FCA3183B}"/>
    <cellStyle name="Normal 4 4" xfId="28" xr:uid="{00000000-0005-0000-0000-000032000000}"/>
    <cellStyle name="Normal 4 4 2" xfId="81" xr:uid="{DF634941-278B-4BBC-8796-A0D54DAD7165}"/>
    <cellStyle name="Normal 4 5" xfId="43" xr:uid="{00000000-0005-0000-0000-000033000000}"/>
    <cellStyle name="Normal 4 5 2" xfId="90" xr:uid="{DF82EB48-900B-45A0-AA7E-4D883C7A10FC}"/>
    <cellStyle name="Normal 4 6" xfId="71" xr:uid="{03D2482A-6A88-4420-A090-B221D1131B5F}"/>
    <cellStyle name="Normal 5" xfId="16" xr:uid="{00000000-0005-0000-0000-000034000000}"/>
    <cellStyle name="Normal 5 2" xfId="33" xr:uid="{00000000-0005-0000-0000-000035000000}"/>
    <cellStyle name="Normal 5 2 2" xfId="85" xr:uid="{76469B73-2CB3-4916-B56E-B7F13EBE9327}"/>
    <cellStyle name="Normal 5 3" xfId="48" xr:uid="{00000000-0005-0000-0000-000036000000}"/>
    <cellStyle name="Normal 5 3 2" xfId="94" xr:uid="{AB08159D-D4FF-4B48-B1FB-CF5DBC20D9C9}"/>
    <cellStyle name="Normal 5 4" xfId="75" xr:uid="{C436B52F-86CB-4F84-B9A9-76C9761F730F}"/>
    <cellStyle name="Normal 56" xfId="117" xr:uid="{112501A6-83A9-4CCE-BCB2-382EC84E27E5}"/>
    <cellStyle name="Normal 6" xfId="17" xr:uid="{00000000-0005-0000-0000-000037000000}"/>
    <cellStyle name="Normal 6 2" xfId="34" xr:uid="{00000000-0005-0000-0000-000038000000}"/>
    <cellStyle name="Normal 6 2 2" xfId="86" xr:uid="{2445ABAC-3943-4D2F-A512-F6D2B22A2578}"/>
    <cellStyle name="Normal 6 3" xfId="49" xr:uid="{00000000-0005-0000-0000-000039000000}"/>
    <cellStyle name="Normal 6 3 2" xfId="95" xr:uid="{D5D5D0BB-91A0-43A8-86D2-A037438CEE2E}"/>
    <cellStyle name="Normal 6 4" xfId="76" xr:uid="{CE190950-2D5D-4378-9E1F-7B83C2548B08}"/>
    <cellStyle name="Normal 7" xfId="18" xr:uid="{00000000-0005-0000-0000-00003A000000}"/>
    <cellStyle name="Normal 7 2" xfId="35" xr:uid="{00000000-0005-0000-0000-00003B000000}"/>
    <cellStyle name="Normal 7 2 2" xfId="87" xr:uid="{349F12CF-4DF8-4017-9C18-47CE114F8931}"/>
    <cellStyle name="Normal 7 3" xfId="50" xr:uid="{00000000-0005-0000-0000-00003C000000}"/>
    <cellStyle name="Normal 7 3 2" xfId="96" xr:uid="{003106BC-E3D6-4310-AFB6-33B872A3036C}"/>
    <cellStyle name="Normal 7 4" xfId="60" xr:uid="{00000000-0005-0000-0000-00003D000000}"/>
    <cellStyle name="Normal 7 4 2" xfId="62" xr:uid="{00000000-0005-0000-0000-00003E000000}"/>
    <cellStyle name="Normal 7 4 2 2" xfId="108" xr:uid="{7AB0DB2A-F930-42E2-982E-1C1AE74F1B15}"/>
    <cellStyle name="Normal 7 4 3" xfId="106" xr:uid="{5536F57F-D887-4CAD-9A2D-FA1019213A24}"/>
    <cellStyle name="Normal 7 5" xfId="77" xr:uid="{32507A13-4156-4131-885C-B20C9EF82A1C}"/>
    <cellStyle name="Normal 8" xfId="20" xr:uid="{00000000-0005-0000-0000-00003F000000}"/>
    <cellStyle name="Normal 8 2" xfId="37" xr:uid="{00000000-0005-0000-0000-000040000000}"/>
    <cellStyle name="Normal 8 2 2" xfId="89" xr:uid="{47A0633F-6350-46C4-9863-461BBE146296}"/>
    <cellStyle name="Normal 8 3" xfId="52" xr:uid="{00000000-0005-0000-0000-000041000000}"/>
    <cellStyle name="Normal 8 3 2" xfId="98" xr:uid="{1230AAAE-EA7C-4FA4-9A15-68C158DE14E1}"/>
    <cellStyle name="Normal 8 4" xfId="79" xr:uid="{353989F8-F7EA-4693-9818-FC9418FFF12A}"/>
    <cellStyle name="Normal 9" xfId="21" xr:uid="{00000000-0005-0000-0000-000042000000}"/>
    <cellStyle name="Normal 9 2" xfId="53" xr:uid="{00000000-0005-0000-0000-000043000000}"/>
    <cellStyle name="Normal 9 2 2" xfId="99" xr:uid="{FF157A51-2C74-4006-90E1-C1CDC0A6E0BB}"/>
    <cellStyle name="Normal 9 3" xfId="80" xr:uid="{F0B3AB3B-7B95-41D5-85BD-8726AE75EFDD}"/>
    <cellStyle name="Percent 2" xfId="111" xr:uid="{6C678778-5262-4BB7-99D1-00F99207BBCF}"/>
    <cellStyle name="Porcentaje 2" xfId="8" xr:uid="{00000000-0005-0000-0000-000045000000}"/>
    <cellStyle name="Porcentaje 2 2" xfId="13" xr:uid="{00000000-0005-0000-0000-000046000000}"/>
  </cellStyles>
  <dxfs count="0"/>
  <tableStyles count="0" defaultTableStyle="TableStyleMedium9" defaultPivotStyle="PivotStyleLight16"/>
  <colors>
    <mruColors>
      <color rgb="FF66FF33"/>
      <color rgb="FF40FF00"/>
      <color rgb="FFAAFA82"/>
      <color rgb="FFFFFFFF"/>
      <color rgb="FFA7DE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F45"/>
  <sheetViews>
    <sheetView tabSelected="1" view="pageBreakPreview" zoomScaleNormal="90" zoomScaleSheetLayoutView="100" workbookViewId="0">
      <selection activeCell="B33" sqref="B33:D33"/>
    </sheetView>
  </sheetViews>
  <sheetFormatPr defaultColWidth="6.85546875" defaultRowHeight="14.25" x14ac:dyDescent="0.2"/>
  <cols>
    <col min="1" max="1" width="5" style="3" bestFit="1" customWidth="1"/>
    <col min="2" max="2" width="62.5703125" style="3" bestFit="1" customWidth="1"/>
    <col min="3" max="3" width="11.28515625" style="4" bestFit="1" customWidth="1"/>
    <col min="4" max="4" width="5.42578125" style="3" bestFit="1" customWidth="1"/>
    <col min="5" max="5" width="16.7109375" style="3" bestFit="1" customWidth="1"/>
    <col min="6" max="6" width="31.85546875" style="3" bestFit="1" customWidth="1"/>
    <col min="7" max="16384" width="6.85546875" style="3"/>
  </cols>
  <sheetData>
    <row r="1" spans="1:6" ht="16.5" thickBot="1" x14ac:dyDescent="0.25">
      <c r="A1" s="18" t="s">
        <v>13</v>
      </c>
      <c r="B1" s="18" t="s">
        <v>14</v>
      </c>
      <c r="C1" s="19" t="s">
        <v>15</v>
      </c>
      <c r="D1" s="20"/>
      <c r="E1" s="21" t="s">
        <v>16</v>
      </c>
      <c r="F1" s="22" t="s">
        <v>17</v>
      </c>
    </row>
    <row r="2" spans="1:6" s="26" customFormat="1" ht="16.5" thickBot="1" x14ac:dyDescent="0.25">
      <c r="A2" s="23"/>
      <c r="B2" s="24"/>
      <c r="C2" s="24"/>
      <c r="D2" s="24"/>
      <c r="E2" s="24"/>
      <c r="F2" s="25"/>
    </row>
    <row r="3" spans="1:6" s="26" customFormat="1" ht="16.5" thickBot="1" x14ac:dyDescent="0.25">
      <c r="A3" s="1" t="s">
        <v>20</v>
      </c>
      <c r="B3" s="10" t="s">
        <v>21</v>
      </c>
      <c r="C3" s="10"/>
      <c r="D3" s="10"/>
      <c r="E3" s="10"/>
      <c r="F3" s="2">
        <f>+F5</f>
        <v>0</v>
      </c>
    </row>
    <row r="4" spans="1:6" s="26" customFormat="1" ht="15.75" x14ac:dyDescent="0.2">
      <c r="A4" s="27"/>
      <c r="B4" s="28"/>
      <c r="C4" s="28"/>
      <c r="D4" s="28"/>
      <c r="E4" s="28"/>
      <c r="F4" s="29"/>
    </row>
    <row r="5" spans="1:6" s="26" customFormat="1" ht="15.75" x14ac:dyDescent="0.2">
      <c r="A5" s="30">
        <v>1.1000000000000001</v>
      </c>
      <c r="B5" s="31" t="s">
        <v>25</v>
      </c>
      <c r="C5" s="31"/>
      <c r="D5" s="31"/>
      <c r="E5" s="31"/>
      <c r="F5" s="5">
        <f>SUM(F6:F7)</f>
        <v>0</v>
      </c>
    </row>
    <row r="6" spans="1:6" s="26" customFormat="1" ht="15.75" x14ac:dyDescent="0.2">
      <c r="A6" s="32">
        <f>+A5+0.01</f>
        <v>1.1100000000000001</v>
      </c>
      <c r="B6" s="33" t="s">
        <v>3</v>
      </c>
      <c r="C6" s="34">
        <v>3</v>
      </c>
      <c r="D6" s="35" t="s">
        <v>0</v>
      </c>
      <c r="E6" s="6"/>
      <c r="F6" s="7">
        <f t="shared" ref="F6:F7" si="0">E6*C6</f>
        <v>0</v>
      </c>
    </row>
    <row r="7" spans="1:6" s="26" customFormat="1" ht="15.75" x14ac:dyDescent="0.2">
      <c r="A7" s="32">
        <f>+A6+0.01</f>
        <v>1.1200000000000001</v>
      </c>
      <c r="B7" s="33" t="s">
        <v>23</v>
      </c>
      <c r="C7" s="34">
        <v>1</v>
      </c>
      <c r="D7" s="35" t="s">
        <v>18</v>
      </c>
      <c r="E7" s="6"/>
      <c r="F7" s="7">
        <f t="shared" si="0"/>
        <v>0</v>
      </c>
    </row>
    <row r="8" spans="1:6" s="26" customFormat="1" ht="16.5" thickBot="1" x14ac:dyDescent="0.25">
      <c r="A8" s="27"/>
      <c r="B8" s="28"/>
      <c r="C8" s="28"/>
      <c r="D8" s="28"/>
      <c r="E8" s="28"/>
      <c r="F8" s="29"/>
    </row>
    <row r="9" spans="1:6" s="26" customFormat="1" ht="16.5" thickBot="1" x14ac:dyDescent="0.25">
      <c r="A9" s="1" t="s">
        <v>22</v>
      </c>
      <c r="B9" s="10" t="s">
        <v>2</v>
      </c>
      <c r="C9" s="10"/>
      <c r="D9" s="10"/>
      <c r="E9" s="10"/>
      <c r="F9" s="2">
        <f>+F11+F21</f>
        <v>0</v>
      </c>
    </row>
    <row r="10" spans="1:6" s="26" customFormat="1" ht="15.75" x14ac:dyDescent="0.2">
      <c r="A10" s="27"/>
      <c r="B10" s="28"/>
      <c r="C10" s="28"/>
      <c r="D10" s="28"/>
      <c r="E10" s="28"/>
      <c r="F10" s="29"/>
    </row>
    <row r="11" spans="1:6" ht="15.75" x14ac:dyDescent="0.2">
      <c r="A11" s="30">
        <v>2.1</v>
      </c>
      <c r="B11" s="31" t="s">
        <v>29</v>
      </c>
      <c r="C11" s="31"/>
      <c r="D11" s="31"/>
      <c r="E11" s="31"/>
      <c r="F11" s="5">
        <f>SUM(F12:F19)</f>
        <v>0</v>
      </c>
    </row>
    <row r="12" spans="1:6" ht="31.5" x14ac:dyDescent="0.2">
      <c r="A12" s="32">
        <f>+A11+0.01</f>
        <v>2.11</v>
      </c>
      <c r="B12" s="33" t="s">
        <v>28</v>
      </c>
      <c r="C12" s="34">
        <v>45569.17</v>
      </c>
      <c r="D12" s="35" t="s">
        <v>19</v>
      </c>
      <c r="E12" s="6"/>
      <c r="F12" s="7">
        <f>C12*E12</f>
        <v>0</v>
      </c>
    </row>
    <row r="13" spans="1:6" ht="31.5" x14ac:dyDescent="0.2">
      <c r="A13" s="32">
        <f>+A12+0.01</f>
        <v>2.1199999999999997</v>
      </c>
      <c r="B13" s="33" t="s">
        <v>41</v>
      </c>
      <c r="C13" s="34">
        <v>31902.55</v>
      </c>
      <c r="D13" s="35" t="s">
        <v>24</v>
      </c>
      <c r="E13" s="6"/>
      <c r="F13" s="7">
        <f t="shared" ref="F13:F19" si="1">C13*E13</f>
        <v>0</v>
      </c>
    </row>
    <row r="14" spans="1:6" ht="47.25" x14ac:dyDescent="0.2">
      <c r="A14" s="32">
        <f>+A13+0.01</f>
        <v>2.1299999999999994</v>
      </c>
      <c r="B14" s="33" t="s">
        <v>37</v>
      </c>
      <c r="C14" s="34">
        <v>9683.75</v>
      </c>
      <c r="D14" s="35" t="s">
        <v>19</v>
      </c>
      <c r="E14" s="6"/>
      <c r="F14" s="7">
        <f t="shared" si="1"/>
        <v>0</v>
      </c>
    </row>
    <row r="15" spans="1:6" ht="15.75" x14ac:dyDescent="0.2">
      <c r="A15" s="32">
        <f t="shared" ref="A15:A19" si="2">+A14+0.01</f>
        <v>2.1399999999999992</v>
      </c>
      <c r="B15" s="33" t="s">
        <v>33</v>
      </c>
      <c r="C15" s="34">
        <v>21600</v>
      </c>
      <c r="D15" s="35" t="s">
        <v>1</v>
      </c>
      <c r="E15" s="6"/>
      <c r="F15" s="7">
        <f t="shared" si="1"/>
        <v>0</v>
      </c>
    </row>
    <row r="16" spans="1:6" ht="15.75" x14ac:dyDescent="0.2">
      <c r="A16" s="32">
        <f t="shared" si="2"/>
        <v>2.149999999999999</v>
      </c>
      <c r="B16" s="33" t="s">
        <v>40</v>
      </c>
      <c r="C16" s="34">
        <v>82200</v>
      </c>
      <c r="D16" s="35" t="s">
        <v>1</v>
      </c>
      <c r="E16" s="6"/>
      <c r="F16" s="7">
        <f t="shared" si="1"/>
        <v>0</v>
      </c>
    </row>
    <row r="17" spans="1:6" ht="31.5" x14ac:dyDescent="0.2">
      <c r="A17" s="32">
        <f t="shared" si="2"/>
        <v>2.1599999999999988</v>
      </c>
      <c r="B17" s="33" t="s">
        <v>34</v>
      </c>
      <c r="C17" s="34">
        <v>18000</v>
      </c>
      <c r="D17" s="35" t="s">
        <v>19</v>
      </c>
      <c r="E17" s="6"/>
      <c r="F17" s="7">
        <f t="shared" si="1"/>
        <v>0</v>
      </c>
    </row>
    <row r="18" spans="1:6" ht="15.75" x14ac:dyDescent="0.2">
      <c r="A18" s="32">
        <f t="shared" si="2"/>
        <v>2.1699999999999986</v>
      </c>
      <c r="B18" s="33" t="s">
        <v>30</v>
      </c>
      <c r="C18" s="34">
        <v>21600</v>
      </c>
      <c r="D18" s="35" t="s">
        <v>1</v>
      </c>
      <c r="E18" s="6"/>
      <c r="F18" s="7">
        <f>C18*E18</f>
        <v>0</v>
      </c>
    </row>
    <row r="19" spans="1:6" ht="94.5" x14ac:dyDescent="0.2">
      <c r="A19" s="32">
        <f t="shared" si="2"/>
        <v>2.1799999999999984</v>
      </c>
      <c r="B19" s="33" t="s">
        <v>35</v>
      </c>
      <c r="C19" s="34">
        <v>35</v>
      </c>
      <c r="D19" s="35" t="s">
        <v>18</v>
      </c>
      <c r="E19" s="6"/>
      <c r="F19" s="7">
        <f t="shared" si="1"/>
        <v>0</v>
      </c>
    </row>
    <row r="20" spans="1:6" ht="15.75" x14ac:dyDescent="0.2">
      <c r="A20" s="27"/>
      <c r="B20" s="28"/>
      <c r="C20" s="28"/>
      <c r="D20" s="28"/>
      <c r="E20" s="28"/>
      <c r="F20" s="29"/>
    </row>
    <row r="21" spans="1:6" ht="15.75" x14ac:dyDescent="0.2">
      <c r="A21" s="30">
        <v>2.2000000000000002</v>
      </c>
      <c r="B21" s="31" t="s">
        <v>36</v>
      </c>
      <c r="C21" s="31"/>
      <c r="D21" s="31"/>
      <c r="E21" s="31"/>
      <c r="F21" s="5">
        <f>SUM(F22:F24)</f>
        <v>0</v>
      </c>
    </row>
    <row r="22" spans="1:6" ht="31.5" x14ac:dyDescent="0.2">
      <c r="A22" s="32">
        <f>+A21+0.01</f>
        <v>2.21</v>
      </c>
      <c r="B22" s="33" t="s">
        <v>39</v>
      </c>
      <c r="C22" s="34">
        <v>2500</v>
      </c>
      <c r="D22" s="35" t="s">
        <v>18</v>
      </c>
      <c r="E22" s="6"/>
      <c r="F22" s="7">
        <f t="shared" ref="F22:F24" si="3">C22*E22</f>
        <v>0</v>
      </c>
    </row>
    <row r="23" spans="1:6" ht="15.75" x14ac:dyDescent="0.2">
      <c r="A23" s="32">
        <f t="shared" ref="A23:A24" si="4">+A22+0.01</f>
        <v>2.2199999999999998</v>
      </c>
      <c r="B23" s="33" t="s">
        <v>44</v>
      </c>
      <c r="C23" s="34">
        <v>12500</v>
      </c>
      <c r="D23" s="35" t="s">
        <v>43</v>
      </c>
      <c r="E23" s="6"/>
      <c r="F23" s="7">
        <f t="shared" si="3"/>
        <v>0</v>
      </c>
    </row>
    <row r="24" spans="1:6" ht="15.75" x14ac:dyDescent="0.2">
      <c r="A24" s="32">
        <f t="shared" si="4"/>
        <v>2.2299999999999995</v>
      </c>
      <c r="B24" s="33" t="s">
        <v>42</v>
      </c>
      <c r="C24" s="34">
        <v>1</v>
      </c>
      <c r="D24" s="35" t="s">
        <v>18</v>
      </c>
      <c r="E24" s="6"/>
      <c r="F24" s="7">
        <f t="shared" si="3"/>
        <v>0</v>
      </c>
    </row>
    <row r="25" spans="1:6" ht="16.5" thickBot="1" x14ac:dyDescent="0.25">
      <c r="A25" s="36"/>
      <c r="B25" s="37"/>
      <c r="C25" s="37"/>
      <c r="D25" s="37"/>
      <c r="E25" s="37"/>
      <c r="F25" s="38"/>
    </row>
    <row r="26" spans="1:6" ht="16.5" thickBot="1" x14ac:dyDescent="0.25">
      <c r="A26" s="39"/>
      <c r="B26" s="40" t="s">
        <v>5</v>
      </c>
      <c r="C26" s="41"/>
      <c r="D26" s="41"/>
      <c r="E26" s="42"/>
      <c r="F26" s="2">
        <f>+F9+F3</f>
        <v>0</v>
      </c>
    </row>
    <row r="27" spans="1:6" ht="16.5" thickBot="1" x14ac:dyDescent="0.25">
      <c r="A27" s="27"/>
      <c r="B27" s="37"/>
      <c r="C27" s="37"/>
      <c r="D27" s="37"/>
      <c r="E27" s="37"/>
      <c r="F27" s="38"/>
    </row>
    <row r="28" spans="1:6" ht="16.5" thickBot="1" x14ac:dyDescent="0.25">
      <c r="A28" s="1" t="s">
        <v>26</v>
      </c>
      <c r="B28" s="11" t="s">
        <v>6</v>
      </c>
      <c r="C28" s="10"/>
      <c r="D28" s="10"/>
      <c r="E28" s="12"/>
      <c r="F28" s="2">
        <f>SUM(F30:F36)</f>
        <v>0</v>
      </c>
    </row>
    <row r="29" spans="1:6" ht="15.75" x14ac:dyDescent="0.2">
      <c r="A29" s="27"/>
      <c r="B29" s="28"/>
      <c r="C29" s="28"/>
      <c r="D29" s="28"/>
      <c r="E29" s="28"/>
      <c r="F29" s="29"/>
    </row>
    <row r="30" spans="1:6" ht="15.75" x14ac:dyDescent="0.2">
      <c r="A30" s="30">
        <v>3.1</v>
      </c>
      <c r="B30" s="31" t="s">
        <v>7</v>
      </c>
      <c r="C30" s="31"/>
      <c r="D30" s="31"/>
      <c r="E30" s="13">
        <v>0.1</v>
      </c>
      <c r="F30" s="14">
        <f>+E30*$F$26</f>
        <v>0</v>
      </c>
    </row>
    <row r="31" spans="1:6" ht="15.75" x14ac:dyDescent="0.2">
      <c r="A31" s="30">
        <f>+A30+0.1</f>
        <v>3.2</v>
      </c>
      <c r="B31" s="31" t="s">
        <v>8</v>
      </c>
      <c r="C31" s="31"/>
      <c r="D31" s="31"/>
      <c r="E31" s="13">
        <v>0.03</v>
      </c>
      <c r="F31" s="14">
        <f t="shared" ref="F31:F36" si="5">+E31*$F$26</f>
        <v>0</v>
      </c>
    </row>
    <row r="32" spans="1:6" ht="15.75" x14ac:dyDescent="0.2">
      <c r="A32" s="30">
        <f t="shared" ref="A32:A36" si="6">+A31+0.1</f>
        <v>3.3000000000000003</v>
      </c>
      <c r="B32" s="31" t="s">
        <v>9</v>
      </c>
      <c r="C32" s="31"/>
      <c r="D32" s="31"/>
      <c r="E32" s="13">
        <v>0.03</v>
      </c>
      <c r="F32" s="14">
        <f t="shared" si="5"/>
        <v>0</v>
      </c>
    </row>
    <row r="33" spans="1:6" ht="15.75" x14ac:dyDescent="0.2">
      <c r="A33" s="30">
        <f t="shared" si="6"/>
        <v>3.4000000000000004</v>
      </c>
      <c r="B33" s="31" t="s">
        <v>32</v>
      </c>
      <c r="C33" s="31"/>
      <c r="D33" s="31"/>
      <c r="E33" s="13">
        <v>0.04</v>
      </c>
      <c r="F33" s="14">
        <f t="shared" si="5"/>
        <v>0</v>
      </c>
    </row>
    <row r="34" spans="1:6" ht="15.75" x14ac:dyDescent="0.2">
      <c r="A34" s="30">
        <f t="shared" si="6"/>
        <v>3.5000000000000004</v>
      </c>
      <c r="B34" s="31" t="s">
        <v>45</v>
      </c>
      <c r="C34" s="31"/>
      <c r="D34" s="31"/>
      <c r="E34" s="13">
        <v>3.5000000000000003E-2</v>
      </c>
      <c r="F34" s="14">
        <f t="shared" si="5"/>
        <v>0</v>
      </c>
    </row>
    <row r="35" spans="1:6" ht="15.75" x14ac:dyDescent="0.2">
      <c r="A35" s="30">
        <f t="shared" si="6"/>
        <v>3.6000000000000005</v>
      </c>
      <c r="B35" s="31" t="s">
        <v>31</v>
      </c>
      <c r="C35" s="31"/>
      <c r="D35" s="31"/>
      <c r="E35" s="13">
        <v>0.01</v>
      </c>
      <c r="F35" s="14">
        <f t="shared" si="5"/>
        <v>0</v>
      </c>
    </row>
    <row r="36" spans="1:6" ht="15.75" x14ac:dyDescent="0.2">
      <c r="A36" s="30">
        <f t="shared" si="6"/>
        <v>3.7000000000000006</v>
      </c>
      <c r="B36" s="31" t="s">
        <v>4</v>
      </c>
      <c r="C36" s="31"/>
      <c r="D36" s="31"/>
      <c r="E36" s="15">
        <v>1E-3</v>
      </c>
      <c r="F36" s="14">
        <f t="shared" si="5"/>
        <v>0</v>
      </c>
    </row>
    <row r="37" spans="1:6" ht="16.5" thickBot="1" x14ac:dyDescent="0.25">
      <c r="A37" s="43"/>
      <c r="B37" s="44"/>
      <c r="C37" s="44"/>
      <c r="D37" s="44"/>
      <c r="E37" s="44"/>
      <c r="F37" s="45"/>
    </row>
    <row r="38" spans="1:6" ht="16.5" thickBot="1" x14ac:dyDescent="0.25">
      <c r="A38" s="46"/>
      <c r="B38" s="40" t="s">
        <v>10</v>
      </c>
      <c r="C38" s="41"/>
      <c r="D38" s="41"/>
      <c r="E38" s="42"/>
      <c r="F38" s="2">
        <f>+F28+F26</f>
        <v>0</v>
      </c>
    </row>
    <row r="39" spans="1:6" ht="16.5" thickBot="1" x14ac:dyDescent="0.25">
      <c r="A39" s="47"/>
      <c r="B39" s="48"/>
      <c r="C39" s="49"/>
      <c r="D39" s="50"/>
      <c r="E39" s="8"/>
      <c r="F39" s="9"/>
    </row>
    <row r="40" spans="1:6" ht="16.5" thickBot="1" x14ac:dyDescent="0.25">
      <c r="A40" s="1" t="s">
        <v>27</v>
      </c>
      <c r="B40" s="11" t="s">
        <v>11</v>
      </c>
      <c r="C40" s="10"/>
      <c r="D40" s="10"/>
      <c r="E40" s="12"/>
      <c r="F40" s="2">
        <f>F42</f>
        <v>0</v>
      </c>
    </row>
    <row r="41" spans="1:6" ht="15.75" x14ac:dyDescent="0.2">
      <c r="A41" s="27"/>
      <c r="B41" s="28"/>
      <c r="C41" s="28"/>
      <c r="D41" s="28"/>
      <c r="E41" s="28"/>
      <c r="F41" s="29"/>
    </row>
    <row r="42" spans="1:6" ht="28.5" customHeight="1" x14ac:dyDescent="0.2">
      <c r="A42" s="30">
        <v>4.0999999999999996</v>
      </c>
      <c r="B42" s="51" t="s">
        <v>38</v>
      </c>
      <c r="C42" s="31"/>
      <c r="D42" s="31"/>
      <c r="E42" s="13">
        <v>1.7999999999999999E-2</v>
      </c>
      <c r="F42" s="14">
        <f>+E42*F38</f>
        <v>0</v>
      </c>
    </row>
    <row r="43" spans="1:6" ht="16.5" thickBot="1" x14ac:dyDescent="0.3">
      <c r="A43" s="52"/>
      <c r="B43" s="53"/>
      <c r="C43" s="53"/>
      <c r="D43" s="54"/>
      <c r="E43" s="54"/>
      <c r="F43" s="55"/>
    </row>
    <row r="44" spans="1:6" ht="16.5" thickBot="1" x14ac:dyDescent="0.25">
      <c r="A44" s="39"/>
      <c r="B44" s="40" t="s">
        <v>12</v>
      </c>
      <c r="C44" s="41"/>
      <c r="D44" s="41"/>
      <c r="E44" s="42"/>
      <c r="F44" s="2">
        <f>+F42+F38</f>
        <v>0</v>
      </c>
    </row>
    <row r="45" spans="1:6" ht="15.75" x14ac:dyDescent="0.2">
      <c r="A45" s="47"/>
      <c r="B45" s="48"/>
      <c r="C45" s="49"/>
      <c r="D45" s="50"/>
      <c r="E45" s="16"/>
      <c r="F45" s="17"/>
    </row>
  </sheetData>
  <mergeCells count="31">
    <mergeCell ref="C1:D1"/>
    <mergeCell ref="B44:E44"/>
    <mergeCell ref="B40:E40"/>
    <mergeCell ref="A41:F41"/>
    <mergeCell ref="B42:D42"/>
    <mergeCell ref="A43:C43"/>
    <mergeCell ref="D43:F43"/>
    <mergeCell ref="B38:E38"/>
    <mergeCell ref="A25:F25"/>
    <mergeCell ref="B26:E26"/>
    <mergeCell ref="A27:F27"/>
    <mergeCell ref="B31:D31"/>
    <mergeCell ref="B28:E28"/>
    <mergeCell ref="A29:F29"/>
    <mergeCell ref="B30:D30"/>
    <mergeCell ref="B32:D32"/>
    <mergeCell ref="B36:D36"/>
    <mergeCell ref="B33:D33"/>
    <mergeCell ref="B35:D35"/>
    <mergeCell ref="A37:F37"/>
    <mergeCell ref="B34:D34"/>
    <mergeCell ref="B21:E21"/>
    <mergeCell ref="A20:F20"/>
    <mergeCell ref="B11:E11"/>
    <mergeCell ref="A10:F10"/>
    <mergeCell ref="B3:E3"/>
    <mergeCell ref="A4:F4"/>
    <mergeCell ref="A2:F2"/>
    <mergeCell ref="B9:E9"/>
    <mergeCell ref="B5:E5"/>
    <mergeCell ref="A8:F8"/>
  </mergeCells>
  <printOptions horizontalCentered="1" gridLines="1"/>
  <pageMargins left="0.5" right="0.5" top="0.75" bottom="0.75" header="0" footer="0.15748031496063"/>
  <pageSetup scale="73" fitToHeight="12" orientation="portrait" r:id="rId1"/>
  <headerFooter alignWithMargins="0">
    <oddFooter>&amp;LPágina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B4" zoomScale="60" zoomScaleNormal="60" zoomScaleSheetLayoutView="100" workbookViewId="0"/>
  </sheetViews>
  <sheetFormatPr defaultColWidth="9.28515625" defaultRowHeight="12.75" x14ac:dyDescent="0.2"/>
  <sheetData/>
  <pageMargins left="0" right="0" top="0" bottom="0" header="0" footer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4220940B1505A4195401FE8016FEBC9" ma:contentTypeVersion="3" ma:contentTypeDescription="Crear nuevo documento." ma:contentTypeScope="" ma:versionID="3b2442ea5585a7cce7eb74af3fa72074">
  <xsd:schema xmlns:xsd="http://www.w3.org/2001/XMLSchema" xmlns:xs="http://www.w3.org/2001/XMLSchema" xmlns:p="http://schemas.microsoft.com/office/2006/metadata/properties" xmlns:ns3="4ca4a000-7991-4245-b8e9-608334b12f4f" targetNamespace="http://schemas.microsoft.com/office/2006/metadata/properties" ma:root="true" ma:fieldsID="252be8020a4ceb5aa451d64b6e01d17d" ns3:_="">
    <xsd:import namespace="4ca4a000-7991-4245-b8e9-608334b12f4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a4a000-7991-4245-b8e9-608334b12f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ca4a000-7991-4245-b8e9-608334b12f4f" xsi:nil="true"/>
  </documentManagement>
</p:properties>
</file>

<file path=customXml/itemProps1.xml><?xml version="1.0" encoding="utf-8"?>
<ds:datastoreItem xmlns:ds="http://schemas.openxmlformats.org/officeDocument/2006/customXml" ds:itemID="{9D3AEC73-D75D-4339-997E-8D2EB69C51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a4a000-7991-4245-b8e9-608334b12f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5F92B5-07F6-4E9D-AF77-C64B5D6A52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B2C3ED-EBF1-43C3-A190-83358A8E599B}">
  <ds:schemaRefs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4ca4a000-7991-4245-b8e9-608334b12f4f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PUERTO PLATA</vt:lpstr>
      <vt:lpstr>Hoja1</vt:lpstr>
      <vt:lpstr>'PUERTO PLATA'!Print_Area</vt:lpstr>
      <vt:lpstr>'PUERTO PLATA'!Print_Titles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e.escolares</dc:creator>
  <cp:keywords/>
  <dc:description/>
  <cp:lastModifiedBy>[Est - MSA] BORGES SALCE, MIGUEL ANGEL</cp:lastModifiedBy>
  <cp:revision/>
  <cp:lastPrinted>2025-07-10T17:56:36Z</cp:lastPrinted>
  <dcterms:created xsi:type="dcterms:W3CDTF">2000-10-17T15:13:01Z</dcterms:created>
  <dcterms:modified xsi:type="dcterms:W3CDTF">2025-09-03T20:21:42Z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0x01010044220940B1505A4195401FE8016FEBC9</vt:lpwstr>
  </property>
</Properties>
</file>